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/>
  <mc:AlternateContent xmlns:mc="http://schemas.openxmlformats.org/markup-compatibility/2006">
    <mc:Choice Requires="x15">
      <x15ac:absPath xmlns:x15ac="http://schemas.microsoft.com/office/spreadsheetml/2010/11/ac" url="https://jameslimousineservice-my.sharepoint.com/personal/randy_jameslimousine_com/Documents/Price Lists/"/>
    </mc:Choice>
  </mc:AlternateContent>
  <xr:revisionPtr revIDLastSave="354" documentId="11_E509B4756D083CC97C9C9EBBAB20778B04660441" xr6:coauthVersionLast="47" xr6:coauthVersionMax="47" xr10:uidLastSave="{3E42C036-F39D-41B2-AB18-CC508926399C}"/>
  <bookViews>
    <workbookView xWindow="-120" yWindow="-120" windowWidth="29040" windowHeight="15840" activeTab="4" xr2:uid="{00000000-000D-0000-FFFF-FFFF00000000}"/>
  </bookViews>
  <sheets>
    <sheet name="Hourly" sheetId="1" r:id="rId1"/>
    <sheet name="RIC Local" sheetId="2" r:id="rId2"/>
    <sheet name="CHO Local" sheetId="19" r:id="rId3"/>
    <sheet name="PHF Local" sheetId="20" r:id="rId4"/>
    <sheet name="Transfers Non-Local" sheetId="21" r:id="rId5"/>
    <sheet name="Wedding" sheetId="15" r:id="rId6"/>
    <sheet name="Affiliates" sheetId="16" r:id="rId7"/>
    <sheet name="Corporate" sheetId="18" r:id="rId8"/>
    <sheet name="CFA CHO" sheetId="9" r:id="rId9"/>
    <sheet name="CFA RIC" sheetId="11" r:id="rId10"/>
    <sheet name="CFA IAD" sheetId="10" r:id="rId11"/>
    <sheet name="CFA Hourly" sheetId="12" r:id="rId12"/>
  </sheets>
  <definedNames>
    <definedName name="Increase">Hourly!$N$1</definedName>
    <definedName name="_xlnm.Print_Area" localSheetId="8">'CFA CHO'!$A$2:$M$25</definedName>
    <definedName name="_xlnm.Print_Area" localSheetId="11">'CFA Hourly'!$A$2:$M$20</definedName>
    <definedName name="_xlnm.Print_Area" localSheetId="10">'CFA IAD'!$A$2:$N$25</definedName>
    <definedName name="_xlnm.Print_Area" localSheetId="9">'CFA RIC'!$A$2:$N$25</definedName>
    <definedName name="_xlnm.Print_Area" localSheetId="2">'CHO Local'!$A$2:$M$15</definedName>
    <definedName name="_xlnm.Print_Area" localSheetId="0">Hourly!$A$2:$M$15</definedName>
    <definedName name="_xlnm.Print_Area" localSheetId="3">'PHF Local'!$A$2:$M$15</definedName>
    <definedName name="_xlnm.Print_Area" localSheetId="1">'RIC Local'!$A$2:$M$15</definedName>
    <definedName name="_xlnm.Print_Area" localSheetId="5">Wedding!$A$2:$N$23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4" i="20" l="1"/>
  <c r="M14" i="20" s="1"/>
  <c r="L13" i="20"/>
  <c r="M13" i="20" s="1"/>
  <c r="L12" i="20"/>
  <c r="M12" i="20" s="1"/>
  <c r="L11" i="20"/>
  <c r="M11" i="20" s="1"/>
  <c r="L10" i="20"/>
  <c r="M10" i="20" s="1"/>
  <c r="L9" i="20"/>
  <c r="M9" i="20" s="1"/>
  <c r="L8" i="20"/>
  <c r="M8" i="20" s="1"/>
  <c r="L7" i="20"/>
  <c r="M7" i="20" s="1"/>
  <c r="L6" i="20"/>
  <c r="M6" i="20" s="1"/>
  <c r="L5" i="20"/>
  <c r="M5" i="20" s="1"/>
  <c r="L14" i="19"/>
  <c r="M14" i="19" s="1"/>
  <c r="M13" i="19"/>
  <c r="L13" i="19"/>
  <c r="L12" i="19"/>
  <c r="M12" i="19" s="1"/>
  <c r="M11" i="19"/>
  <c r="L11" i="19"/>
  <c r="L10" i="19"/>
  <c r="M10" i="19" s="1"/>
  <c r="M9" i="19"/>
  <c r="L9" i="19"/>
  <c r="L8" i="19"/>
  <c r="M8" i="19" s="1"/>
  <c r="M7" i="19"/>
  <c r="L7" i="19"/>
  <c r="L6" i="19"/>
  <c r="M6" i="19" s="1"/>
  <c r="M5" i="19"/>
  <c r="L5" i="19"/>
  <c r="J12" i="15"/>
  <c r="L14" i="15"/>
  <c r="J14" i="15"/>
  <c r="J13" i="15"/>
  <c r="L13" i="15" s="1"/>
  <c r="J11" i="15"/>
  <c r="L11" i="15" s="1"/>
  <c r="J10" i="15"/>
  <c r="L10" i="15" s="1"/>
  <c r="J9" i="15"/>
  <c r="L9" i="15" s="1"/>
  <c r="J8" i="15"/>
  <c r="L8" i="15" s="1"/>
  <c r="J7" i="15"/>
  <c r="L7" i="15" s="1"/>
  <c r="J6" i="15"/>
  <c r="L6" i="15" s="1"/>
  <c r="J5" i="15"/>
  <c r="L5" i="15" s="1"/>
  <c r="K11" i="1"/>
  <c r="M11" i="1" s="1"/>
  <c r="E9" i="1"/>
  <c r="K9" i="1" s="1"/>
  <c r="M9" i="1" s="1"/>
  <c r="K6" i="1"/>
  <c r="M6" i="1" s="1"/>
  <c r="K5" i="1"/>
  <c r="M5" i="1" s="1"/>
  <c r="K11" i="12"/>
  <c r="M11" i="12" s="1"/>
  <c r="K10" i="12"/>
  <c r="M10" i="12"/>
  <c r="K9" i="12"/>
  <c r="M9" i="12"/>
  <c r="K8" i="12"/>
  <c r="M8" i="12"/>
  <c r="K7" i="12"/>
  <c r="M7" i="12"/>
  <c r="K6" i="12"/>
  <c r="M6" i="12"/>
  <c r="K5" i="12"/>
  <c r="M5" i="12"/>
  <c r="N16" i="10"/>
  <c r="N15" i="10"/>
  <c r="N14" i="10"/>
  <c r="N13" i="10"/>
  <c r="N12" i="10"/>
  <c r="N11" i="10"/>
  <c r="N10" i="10"/>
  <c r="N9" i="10"/>
  <c r="N8" i="10"/>
  <c r="N7" i="10"/>
  <c r="N6" i="10"/>
  <c r="L16" i="10"/>
  <c r="L15" i="10"/>
  <c r="L14" i="10"/>
  <c r="L13" i="10"/>
  <c r="L12" i="10"/>
  <c r="L11" i="10"/>
  <c r="L10" i="10"/>
  <c r="L9" i="10"/>
  <c r="L8" i="10"/>
  <c r="L7" i="10"/>
  <c r="L6" i="10"/>
  <c r="N16" i="11"/>
  <c r="L16" i="11"/>
  <c r="N15" i="11"/>
  <c r="L15" i="11"/>
  <c r="N14" i="11"/>
  <c r="L14" i="11"/>
  <c r="N13" i="11"/>
  <c r="L13" i="11"/>
  <c r="N12" i="11"/>
  <c r="L12" i="11"/>
  <c r="N11" i="11"/>
  <c r="L11" i="11"/>
  <c r="N10" i="11"/>
  <c r="L10" i="11"/>
  <c r="N9" i="11"/>
  <c r="L9" i="11"/>
  <c r="N8" i="11"/>
  <c r="L8" i="11"/>
  <c r="N7" i="11"/>
  <c r="L7" i="11"/>
  <c r="N6" i="11"/>
  <c r="L6" i="11"/>
  <c r="N5" i="11"/>
  <c r="L5" i="11"/>
  <c r="N5" i="10"/>
  <c r="L5" i="10"/>
  <c r="L16" i="9"/>
  <c r="M16" i="9"/>
  <c r="L15" i="9"/>
  <c r="M15" i="9"/>
  <c r="L14" i="9"/>
  <c r="M14" i="9"/>
  <c r="L13" i="9"/>
  <c r="M13" i="9"/>
  <c r="L12" i="9"/>
  <c r="M12" i="9"/>
  <c r="L11" i="9"/>
  <c r="M11" i="9"/>
  <c r="L10" i="9"/>
  <c r="M10" i="9"/>
  <c r="L9" i="9"/>
  <c r="M9" i="9"/>
  <c r="L8" i="9"/>
  <c r="M8" i="9"/>
  <c r="L7" i="9"/>
  <c r="M7" i="9"/>
  <c r="L6" i="9"/>
  <c r="M6" i="9"/>
  <c r="L5" i="9"/>
  <c r="M5" i="9"/>
  <c r="L6" i="2"/>
  <c r="M6" i="2" s="1"/>
  <c r="L14" i="2"/>
  <c r="M14" i="2" s="1"/>
  <c r="L13" i="2"/>
  <c r="M13" i="2" s="1"/>
  <c r="L12" i="2"/>
  <c r="M12" i="2" s="1"/>
  <c r="L11" i="2"/>
  <c r="M11" i="2" s="1"/>
  <c r="L10" i="2"/>
  <c r="M10" i="2" s="1"/>
  <c r="L9" i="2"/>
  <c r="M9" i="2" s="1"/>
  <c r="L8" i="2"/>
  <c r="M8" i="2" s="1"/>
  <c r="L7" i="2"/>
  <c r="M7" i="2" s="1"/>
  <c r="L5" i="2"/>
  <c r="M5" i="2" s="1"/>
  <c r="K14" i="1"/>
  <c r="M14" i="1" s="1"/>
  <c r="K12" i="1"/>
  <c r="M12" i="1" s="1"/>
  <c r="K13" i="1"/>
  <c r="M13" i="1" s="1"/>
  <c r="K10" i="1"/>
  <c r="M10" i="1" s="1"/>
  <c r="K8" i="1"/>
  <c r="M8" i="1" s="1"/>
  <c r="K7" i="1"/>
  <c r="M7" i="1" s="1"/>
  <c r="L12" i="15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3AD2053-405D-4879-AEB7-561717990B84}" keepAlive="1" name="Query - Wedding01312021" description="Connection to the 'Wedding01312021' query in the workbook." type="5" refreshedVersion="0" background="1" saveData="1">
    <dbPr connection="Provider=Microsoft.Mashup.OleDb.1;Data Source=$Workbook$;Location=Wedding01312021;Extended Properties=&quot;&quot;" command="SELECT * FROM [Wedding01312021]"/>
  </connection>
</connections>
</file>

<file path=xl/sharedStrings.xml><?xml version="1.0" encoding="utf-8"?>
<sst xmlns="http://schemas.openxmlformats.org/spreadsheetml/2006/main" count="505" uniqueCount="120">
  <si>
    <t>Hourly (Garage to Garage)</t>
  </si>
  <si>
    <t>Minimum Fares</t>
  </si>
  <si>
    <t>Vehicle Type</t>
  </si>
  <si>
    <t>MAX Pax Capacity</t>
  </si>
  <si>
    <t>MAX Luggage Capacity</t>
  </si>
  <si>
    <t>Min Hours</t>
  </si>
  <si>
    <t>Base</t>
  </si>
  <si>
    <t>Admin</t>
  </si>
  <si>
    <t>Grat</t>
  </si>
  <si>
    <t>Fuel</t>
  </si>
  <si>
    <t>Discount</t>
  </si>
  <si>
    <t>Other</t>
  </si>
  <si>
    <t>Hourly</t>
  </si>
  <si>
    <t>Min # of Hours</t>
  </si>
  <si>
    <t>Minimum Fare</t>
  </si>
  <si>
    <t>Sedan</t>
  </si>
  <si>
    <t>SUV</t>
  </si>
  <si>
    <t>Sprinter Van</t>
  </si>
  <si>
    <t>11 or 12</t>
  </si>
  <si>
    <t>12+</t>
  </si>
  <si>
    <t>Limo Stretch</t>
  </si>
  <si>
    <t>Limo Van</t>
  </si>
  <si>
    <t>Limo Bus</t>
  </si>
  <si>
    <t>Mini Coach</t>
  </si>
  <si>
    <t>Motor Coach</t>
  </si>
  <si>
    <t xml:space="preserve"> </t>
  </si>
  <si>
    <t>CALL</t>
  </si>
  <si>
    <t>Notes:</t>
  </si>
  <si>
    <t xml:space="preserve"> - Tolls charged as incurred</t>
  </si>
  <si>
    <t xml:space="preserve"> - Early/Late Fee of $15 between 12 Midnight and 6:30 AM (p/u and or drop time if local)</t>
  </si>
  <si>
    <t xml:space="preserve"> - Hourly trips billed in 15 minute increments, garage to garage.</t>
  </si>
  <si>
    <t xml:space="preserve"> - Late cancellation policy:  2hrs Sedans/SUV/Vans.  24 hrs for limos/coaches</t>
  </si>
  <si>
    <t xml:space="preserve"> - Fees for no shows/late cancellations is minimum fare for the vehicle type.</t>
  </si>
  <si>
    <t>Parking</t>
  </si>
  <si>
    <t>Airport Drops</t>
  </si>
  <si>
    <t>Airport Pick Ups</t>
  </si>
  <si>
    <t xml:space="preserve"> - Parking charged for airport pickups only</t>
  </si>
  <si>
    <t xml:space="preserve"> - Fees for no shows/late cancellations is full fare</t>
  </si>
  <si>
    <t xml:space="preserve"> - Early/Late Fee of $15 between 12 Midnight and 6:30 AM</t>
  </si>
  <si>
    <t>Airport Fee (Drops)</t>
  </si>
  <si>
    <t>Airport Fee (Pickups)</t>
  </si>
  <si>
    <t>Executive Coach</t>
  </si>
  <si>
    <t xml:space="preserve"> - Transfer rates to/from the local Richmond area generally defined as inside the I-295/I-288 beltways</t>
  </si>
  <si>
    <t>CFA CHO Price List Effective 10/27/2017</t>
  </si>
  <si>
    <t>CFA IAD Price List Effective 10/27/2017</t>
  </si>
  <si>
    <t>CFA RIC Price List Effective 10/27/2017</t>
  </si>
  <si>
    <t xml:space="preserve"> - Airport Fees chared as incurred</t>
  </si>
  <si>
    <t xml:space="preserve"> - Airport fee charged for pickups only</t>
  </si>
  <si>
    <t xml:space="preserve"> - Late cancellation policy:  2hrs prior to driver departure from garage Sedans/SUV/Vans.  24 hrs for limos/coaches</t>
  </si>
  <si>
    <t xml:space="preserve"> - Late cancellation policy:  2hrs prior to driver departure from garage  Sedans/SUV/Vans.  24 hrs for limos/coaches</t>
  </si>
  <si>
    <t>CFA  Hourly Price List Effective 10/27/2017</t>
  </si>
  <si>
    <t>26/31</t>
  </si>
  <si>
    <t>37/41</t>
  </si>
  <si>
    <t>Executive Van</t>
  </si>
  <si>
    <t>P2P (Total)</t>
  </si>
  <si>
    <t>Limo Coach</t>
  </si>
  <si>
    <t>Hourly Price List Effective 06/17/2021</t>
  </si>
  <si>
    <t>RIC Airport Transfer Price List Effective 06/17/2021</t>
  </si>
  <si>
    <t>Wedding Hourly  Effective 6/17/2021</t>
  </si>
  <si>
    <t>Affiliate</t>
  </si>
  <si>
    <t>Default Affiliate Pricing</t>
  </si>
  <si>
    <t>10% discount on base rate</t>
  </si>
  <si>
    <t>Commonwealth</t>
  </si>
  <si>
    <t>Custom Pricing</t>
  </si>
  <si>
    <t>Boston Coach</t>
  </si>
  <si>
    <t>Carey</t>
  </si>
  <si>
    <t>Empire CLS</t>
  </si>
  <si>
    <t>Limolink</t>
  </si>
  <si>
    <t>Company</t>
  </si>
  <si>
    <t>Pricing Plan</t>
  </si>
  <si>
    <t>Default Pricing</t>
  </si>
  <si>
    <t>Default Pricing w/8% STC and 20% Grat</t>
  </si>
  <si>
    <t>Altria</t>
  </si>
  <si>
    <t>Markel</t>
  </si>
  <si>
    <t>Blileys</t>
  </si>
  <si>
    <t>Custom Plan</t>
  </si>
  <si>
    <t>Canon USA</t>
  </si>
  <si>
    <t>CFA Institute</t>
  </si>
  <si>
    <t>Dominion Energy</t>
  </si>
  <si>
    <t>Ferguson Enterprises</t>
  </si>
  <si>
    <t>Indivior</t>
  </si>
  <si>
    <t>IMB</t>
  </si>
  <si>
    <t>Kinloch</t>
  </si>
  <si>
    <t>Owens and Minor</t>
  </si>
  <si>
    <t>Travelalliance/Skywest</t>
  </si>
  <si>
    <t>United Airlines</t>
  </si>
  <si>
    <t>VCU</t>
  </si>
  <si>
    <t>Apex Systems</t>
  </si>
  <si>
    <t>Bon Secours</t>
  </si>
  <si>
    <t>Capital One</t>
  </si>
  <si>
    <t>Hourigan Construction</t>
  </si>
  <si>
    <t>Snow Companies</t>
  </si>
  <si>
    <t>Universal Leaf</t>
  </si>
  <si>
    <t>UVA</t>
  </si>
  <si>
    <t>10% discount base rate and 15% grat</t>
  </si>
  <si>
    <t xml:space="preserve">10% discount base rate </t>
  </si>
  <si>
    <t>8% base rate discount</t>
  </si>
  <si>
    <t>10% discount base rate</t>
  </si>
  <si>
    <t>CHO Airport Transfer Price List Effective 06/17/2021</t>
  </si>
  <si>
    <t>PHF Airport Transfer Price List Effective 06/17/2021</t>
  </si>
  <si>
    <t>Airport</t>
  </si>
  <si>
    <t>City</t>
  </si>
  <si>
    <t>RIC</t>
  </si>
  <si>
    <t>Williamsburg</t>
  </si>
  <si>
    <t>Newport News</t>
  </si>
  <si>
    <t xml:space="preserve">RIC </t>
  </si>
  <si>
    <t>ORF</t>
  </si>
  <si>
    <t>Va Beach</t>
  </si>
  <si>
    <t>Charlottesville</t>
  </si>
  <si>
    <t>Fredericksburg</t>
  </si>
  <si>
    <t>Billing Hours</t>
  </si>
  <si>
    <t>CHO</t>
  </si>
  <si>
    <t>Richmond</t>
  </si>
  <si>
    <t>IAD</t>
  </si>
  <si>
    <t>DCA</t>
  </si>
  <si>
    <t>Norfolk</t>
  </si>
  <si>
    <t>Washington DC</t>
  </si>
  <si>
    <t>Lynchburg</t>
  </si>
  <si>
    <t>Raleigh</t>
  </si>
  <si>
    <t>Baltimore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</si>
</sst>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#,##0.00_);[Red]\(&quot;$&quot;#,##0.00\)"/>
    <numFmt numFmtId="44" formatCode="_(&quot;$&quot;* #,##0.00_);_(&quot;$&quot;* \(#,##0.00\);_(&quot;$&quot;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sz val="12"/>
      <color indexed="8"/>
      <name val="Calibri"/>
    </font>
    <font>
      <sz val="11"/>
      <color theme="4" tint="-0.249977111117893"/>
      <name val="Calibri"/>
      <family val="2"/>
      <scheme val="minor"/>
    </font>
    <font>
      <b/>
      <sz val="18"/>
      <color indexed="8"/>
      <name val="Calibri"/>
      <family val="2"/>
    </font>
    <font>
      <sz val="12"/>
      <color theme="4" tint="0.59999389629810485"/>
      <name val="Calibri"/>
      <family val="2"/>
    </font>
    <font>
      <sz val="11"/>
      <color theme="4" tint="0.59999389629810485"/>
      <name val="Calibri"/>
      <family val="2"/>
      <scheme val="minor"/>
    </font>
    <font>
      <sz val="12"/>
      <color theme="4" tint="-0.249977111117893"/>
      <name val="Calibri"/>
      <family val="2"/>
    </font>
    <font>
      <b/>
      <sz val="12"/>
      <color theme="4" tint="-0.249977111117893"/>
      <name val="Calibri"/>
      <family val="2"/>
    </font>
    <font>
      <b/>
      <sz val="11"/>
      <color theme="4" tint="-0.249977111117893"/>
      <name val="Calibri"/>
      <family val="2"/>
      <scheme val="minor"/>
    </font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9"/>
        <bgColor indexed="64"/>
      </patternFill>
    </fill>
  </fills>
  <borders count="34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ck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indexed="64"/>
      </right>
      <top style="thin">
        <color rgb="FF000000"/>
      </top>
      <bottom/>
      <diagonal/>
    </border>
    <border>
      <left style="thick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n">
        <color indexed="64"/>
      </left>
      <right/>
      <top style="thick">
        <color auto="1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1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44" fontId="2" fillId="0" borderId="0" xfId="1" applyFont="1"/>
    <xf numFmtId="9" fontId="2" fillId="0" borderId="0" xfId="2" applyFont="1"/>
    <xf numFmtId="44" fontId="2" fillId="0" borderId="0" xfId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/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12" xfId="0" applyBorder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44" fontId="0" fillId="0" borderId="15" xfId="1" applyFont="1" applyBorder="1"/>
    <xf numFmtId="9" fontId="0" fillId="0" borderId="13" xfId="2" applyFont="1" applyBorder="1" applyAlignment="1">
      <alignment horizontal="center" vertical="center"/>
    </xf>
    <xf numFmtId="44" fontId="0" fillId="0" borderId="16" xfId="1" applyFont="1" applyBorder="1"/>
    <xf numFmtId="0" fontId="0" fillId="0" borderId="13" xfId="0" applyBorder="1" applyAlignment="1">
      <alignment horizontal="center" vertical="center" wrapText="1"/>
    </xf>
    <xf numFmtId="0" fontId="0" fillId="0" borderId="17" xfId="0" applyBorder="1"/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wrapText="1"/>
    </xf>
    <xf numFmtId="0" fontId="0" fillId="0" borderId="21" xfId="0" applyBorder="1"/>
    <xf numFmtId="0" fontId="0" fillId="0" borderId="0" xfId="0" applyAlignment="1">
      <alignment wrapText="1"/>
    </xf>
    <xf numFmtId="2" fontId="0" fillId="0" borderId="0" xfId="0" applyNumberFormat="1" applyAlignment="1">
      <alignment horizontal="center" vertical="center"/>
    </xf>
    <xf numFmtId="9" fontId="0" fillId="0" borderId="0" xfId="2" applyFont="1"/>
    <xf numFmtId="0" fontId="0" fillId="0" borderId="8" xfId="0" applyBorder="1" applyAlignment="1">
      <alignment horizontal="center" vertical="center"/>
    </xf>
    <xf numFmtId="9" fontId="0" fillId="0" borderId="14" xfId="2" applyFont="1" applyBorder="1" applyAlignment="1">
      <alignment horizontal="center" vertical="center"/>
    </xf>
    <xf numFmtId="0" fontId="0" fillId="0" borderId="19" xfId="0" applyBorder="1"/>
    <xf numFmtId="0" fontId="4" fillId="0" borderId="0" xfId="0" applyFont="1"/>
    <xf numFmtId="0" fontId="0" fillId="0" borderId="11" xfId="0" applyBorder="1" applyAlignment="1">
      <alignment horizontal="center" vertical="center" wrapText="1"/>
    </xf>
    <xf numFmtId="2" fontId="0" fillId="0" borderId="23" xfId="1" applyNumberFormat="1" applyFont="1" applyBorder="1" applyAlignment="1">
      <alignment horizontal="center" vertical="center"/>
    </xf>
    <xf numFmtId="2" fontId="0" fillId="0" borderId="22" xfId="0" applyNumberFormat="1" applyBorder="1" applyAlignment="1">
      <alignment horizontal="center" vertical="center"/>
    </xf>
    <xf numFmtId="44" fontId="2" fillId="2" borderId="0" xfId="1" applyFont="1" applyFill="1" applyAlignment="1" applyProtection="1">
      <alignment horizontal="center"/>
      <protection locked="0"/>
    </xf>
    <xf numFmtId="9" fontId="2" fillId="2" borderId="0" xfId="2" applyFont="1" applyFill="1" applyAlignment="1" applyProtection="1">
      <alignment horizontal="center" vertical="center"/>
      <protection locked="0"/>
    </xf>
    <xf numFmtId="9" fontId="2" fillId="2" borderId="0" xfId="2" applyFont="1" applyFill="1" applyAlignment="1" applyProtection="1">
      <alignment horizontal="center"/>
      <protection locked="0"/>
    </xf>
    <xf numFmtId="8" fontId="2" fillId="2" borderId="0" xfId="2" applyNumberFormat="1" applyFont="1" applyFill="1" applyAlignment="1" applyProtection="1">
      <alignment horizontal="center" vertical="center"/>
      <protection locked="0"/>
    </xf>
    <xf numFmtId="44" fontId="3" fillId="3" borderId="0" xfId="1" applyFont="1" applyFill="1" applyAlignment="1" applyProtection="1">
      <alignment horizontal="center"/>
      <protection locked="0"/>
    </xf>
    <xf numFmtId="9" fontId="3" fillId="3" borderId="0" xfId="2" applyFont="1" applyFill="1" applyAlignment="1" applyProtection="1">
      <alignment horizontal="center" vertical="center"/>
      <protection locked="0"/>
    </xf>
    <xf numFmtId="9" fontId="3" fillId="3" borderId="0" xfId="2" applyFont="1" applyFill="1" applyAlignment="1" applyProtection="1">
      <alignment horizontal="center"/>
      <protection locked="0"/>
    </xf>
    <xf numFmtId="44" fontId="6" fillId="0" borderId="0" xfId="1" applyFont="1"/>
    <xf numFmtId="0" fontId="7" fillId="0" borderId="0" xfId="0" applyFont="1"/>
    <xf numFmtId="44" fontId="8" fillId="0" borderId="0" xfId="1" applyFont="1"/>
    <xf numFmtId="9" fontId="8" fillId="0" borderId="0" xfId="2" applyFont="1"/>
    <xf numFmtId="9" fontId="4" fillId="0" borderId="0" xfId="2" applyFont="1"/>
    <xf numFmtId="0" fontId="4" fillId="0" borderId="0" xfId="0" applyFont="1" applyAlignment="1">
      <alignment horizontal="center" vertical="center"/>
    </xf>
    <xf numFmtId="0" fontId="9" fillId="0" borderId="0" xfId="0" applyFont="1"/>
    <xf numFmtId="0" fontId="9" fillId="0" borderId="0" xfId="0" applyFont="1" applyAlignment="1">
      <alignment horizontal="center" vertical="center"/>
    </xf>
    <xf numFmtId="44" fontId="9" fillId="0" borderId="0" xfId="1" applyFont="1"/>
    <xf numFmtId="9" fontId="9" fillId="0" borderId="0" xfId="2" applyFont="1"/>
    <xf numFmtId="0" fontId="10" fillId="0" borderId="0" xfId="0" applyFont="1" applyAlignment="1">
      <alignment horizontal="center" vertical="center"/>
    </xf>
    <xf numFmtId="0" fontId="10" fillId="0" borderId="0" xfId="0" applyFont="1"/>
    <xf numFmtId="9" fontId="10" fillId="0" borderId="0" xfId="2" applyFont="1"/>
    <xf numFmtId="0" fontId="0" fillId="0" borderId="0" xfId="0" applyAlignment="1">
      <alignment horizontal="center" vertical="top"/>
    </xf>
    <xf numFmtId="44" fontId="0" fillId="0" borderId="0" xfId="1" applyFont="1"/>
    <xf numFmtId="0" fontId="0" fillId="0" borderId="10" xfId="0" applyBorder="1" applyAlignment="1">
      <alignment horizontal="center" vertical="center" wrapText="1"/>
    </xf>
    <xf numFmtId="44" fontId="0" fillId="0" borderId="8" xfId="1" applyFont="1" applyBorder="1" applyAlignment="1">
      <alignment horizontal="center" vertical="center"/>
    </xf>
    <xf numFmtId="44" fontId="0" fillId="0" borderId="14" xfId="1" applyFont="1" applyBorder="1" applyAlignment="1">
      <alignment horizontal="center" vertical="center"/>
    </xf>
    <xf numFmtId="44" fontId="0" fillId="0" borderId="19" xfId="1" applyFont="1" applyBorder="1"/>
    <xf numFmtId="44" fontId="4" fillId="0" borderId="0" xfId="1" applyFont="1"/>
    <xf numFmtId="9" fontId="0" fillId="0" borderId="13" xfId="2" applyFont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4" fontId="0" fillId="0" borderId="15" xfId="1" applyFont="1" applyBorder="1" applyAlignment="1">
      <alignment horizontal="center" vertical="center"/>
    </xf>
    <xf numFmtId="44" fontId="0" fillId="0" borderId="16" xfId="1" applyFont="1" applyBorder="1" applyAlignment="1">
      <alignment horizontal="center" vertical="center"/>
    </xf>
    <xf numFmtId="44" fontId="0" fillId="0" borderId="12" xfId="1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44" fontId="0" fillId="0" borderId="8" xfId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25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/>
    </xf>
    <xf numFmtId="44" fontId="0" fillId="0" borderId="28" xfId="1" applyFont="1" applyBorder="1" applyAlignment="1">
      <alignment horizontal="center" vertical="center"/>
    </xf>
    <xf numFmtId="44" fontId="0" fillId="0" borderId="29" xfId="1" applyFont="1" applyBorder="1" applyAlignment="1">
      <alignment horizontal="center" vertical="center"/>
    </xf>
    <xf numFmtId="44" fontId="0" fillId="0" borderId="30" xfId="1" applyFont="1" applyFill="1" applyBorder="1" applyAlignment="1">
      <alignment horizontal="center" vertical="center"/>
    </xf>
    <xf numFmtId="44" fontId="0" fillId="0" borderId="15" xfId="1" applyFont="1" applyFill="1" applyBorder="1" applyAlignment="1">
      <alignment horizontal="center" vertical="center"/>
    </xf>
    <xf numFmtId="9" fontId="0" fillId="0" borderId="13" xfId="2" applyFont="1" applyFill="1" applyBorder="1" applyAlignment="1">
      <alignment horizontal="center" vertical="center"/>
    </xf>
    <xf numFmtId="2" fontId="11" fillId="0" borderId="28" xfId="1" applyNumberFormat="1" applyFon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44" fontId="2" fillId="2" borderId="0" xfId="1" applyFont="1" applyFill="1" applyBorder="1" applyAlignment="1" applyProtection="1">
      <alignment horizontal="center"/>
      <protection locked="0"/>
    </xf>
    <xf numFmtId="9" fontId="2" fillId="2" borderId="0" xfId="2" applyFont="1" applyFill="1" applyBorder="1" applyAlignment="1" applyProtection="1">
      <alignment horizontal="center" vertical="center"/>
      <protection locked="0"/>
    </xf>
    <xf numFmtId="9" fontId="2" fillId="2" borderId="0" xfId="2" applyFont="1" applyFill="1" applyBorder="1" applyAlignment="1" applyProtection="1">
      <alignment horizontal="center"/>
      <protection locked="0"/>
    </xf>
    <xf numFmtId="8" fontId="2" fillId="2" borderId="0" xfId="2" applyNumberFormat="1" applyFont="1" applyFill="1" applyBorder="1" applyAlignment="1" applyProtection="1">
      <alignment horizontal="center" vertical="center"/>
      <protection locked="0"/>
    </xf>
    <xf numFmtId="44" fontId="3" fillId="3" borderId="0" xfId="1" applyFont="1" applyFill="1" applyBorder="1" applyAlignment="1" applyProtection="1">
      <alignment horizontal="center"/>
      <protection locked="0"/>
    </xf>
    <xf numFmtId="9" fontId="3" fillId="3" borderId="0" xfId="2" applyFont="1" applyFill="1" applyBorder="1" applyAlignment="1" applyProtection="1">
      <alignment horizontal="center" vertical="center"/>
      <protection locked="0"/>
    </xf>
    <xf numFmtId="9" fontId="3" fillId="3" borderId="0" xfId="2" applyFont="1" applyFill="1" applyBorder="1" applyAlignment="1" applyProtection="1">
      <alignment horizontal="center"/>
      <protection locked="0"/>
    </xf>
    <xf numFmtId="44" fontId="2" fillId="0" borderId="0" xfId="1" applyFont="1" applyBorder="1"/>
    <xf numFmtId="9" fontId="2" fillId="0" borderId="0" xfId="2" applyFont="1" applyBorder="1"/>
    <xf numFmtId="44" fontId="0" fillId="0" borderId="0" xfId="1" applyFont="1" applyFill="1" applyAlignment="1">
      <alignment horizontal="center" vertical="center"/>
    </xf>
    <xf numFmtId="0" fontId="0" fillId="0" borderId="1" xfId="0" applyBorder="1" applyAlignment="1">
      <alignment horizontal="center" vertical="top"/>
    </xf>
    <xf numFmtId="0" fontId="0" fillId="0" borderId="2" xfId="0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3">
    <cellStyle name="Currency" xfId="1" builtinId="4"/>
    <cellStyle name="Normal" xfId="0" builtinId="0"/>
    <cellStyle name="Percent" xfId="2" builtinId="5"/>
  </cellStyles>
  <dxfs count="270">
    <dxf>
      <border diagonalUp="0" diagonalDown="0">
        <left style="thin">
          <color rgb="FF000000"/>
        </left>
        <right style="thick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34" formatCode="_(&quot;$&quot;* #,##0.00_);_(&quot;$&quot;* \(#,##0.00\);_(&quot;$&quot;* &quot;-&quot;??_);_(@_)"/>
      <fill>
        <patternFill patternType="none">
          <fgColor indexed="64"/>
          <bgColor indexed="65"/>
        </patternFill>
      </fill>
    </dxf>
    <dxf>
      <border diagonalUp="0" diagonalDown="0">
        <left style="thin">
          <color rgb="FF000000"/>
        </left>
        <right style="thick">
          <color rgb="FF000000"/>
        </right>
        <top style="thin">
          <color rgb="FF000000"/>
        </top>
        <bottom style="thin">
          <color rgb="FF000000"/>
        </bottom>
        <vertical/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34" formatCode="_(&quot;$&quot;* #,##0.00_);_(&quot;$&quot;* \(#,##0.00\);_(&quot;$&quot;* &quot;-&quot;??_);_(@_)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13" formatCode="0%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13" formatCode="0%"/>
      <fill>
        <patternFill patternType="none">
          <fgColor indexed="64"/>
          <bgColor indexed="65"/>
        </patternFill>
      </fill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13" formatCode="0%"/>
      <fill>
        <patternFill patternType="none">
          <fgColor indexed="64"/>
          <bgColor indexed="65"/>
        </patternFill>
      </fill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13" formatCode="0%"/>
      <fill>
        <patternFill patternType="none">
          <fgColor indexed="64"/>
          <bgColor indexed="65"/>
        </patternFill>
      </fill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13" formatCode="0%"/>
      <fill>
        <patternFill patternType="none">
          <fgColor indexed="64"/>
          <bgColor indexed="65"/>
        </patternFill>
      </fill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13" formatCode="0%"/>
      <fill>
        <patternFill patternType="none">
          <fgColor indexed="64"/>
          <bgColor indexed="65"/>
        </patternFill>
      </fill>
    </dxf>
    <dxf>
      <border diagonalUp="0" diagonalDown="0">
        <left style="thick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34" formatCode="_(&quot;$&quot;* #,##0.00_);_(&quot;$&quot;* \(#,##0.00\);_(&quot;$&quot;* &quot;-&quot;??_);_(@_)"/>
      <fill>
        <patternFill patternType="none">
          <fgColor indexed="64"/>
          <bgColor indexed="65"/>
        </patternFill>
      </fill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fill>
        <patternFill patternType="none">
          <fgColor indexed="64"/>
          <bgColor indexed="65"/>
        </patternFill>
      </fill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fill>
        <patternFill patternType="none">
          <fgColor indexed="64"/>
          <bgColor indexed="65"/>
        </patternFill>
      </fill>
    </dxf>
    <dxf>
      <alignment horizontal="center" vertical="center" textRotation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fill>
        <patternFill patternType="none">
          <fgColor indexed="64"/>
          <bgColor indexed="65"/>
        </patternFill>
      </fill>
    </dxf>
    <dxf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fill>
        <patternFill patternType="none">
          <fgColor indexed="64"/>
          <bgColor indexed="65"/>
        </patternFill>
      </fill>
    </dxf>
    <dxf>
      <border>
        <top style="thin">
          <color rgb="FF000000"/>
        </top>
      </border>
    </dxf>
    <dxf>
      <border diagonalUp="0" diagonalDown="0">
        <left style="thick">
          <color rgb="FF000000"/>
        </left>
        <right style="thick">
          <color rgb="FF000000"/>
        </right>
        <top style="thick">
          <color rgb="FF000000"/>
        </top>
        <bottom style="thick">
          <color rgb="FF000000"/>
        </bottom>
      </border>
    </dxf>
    <dxf>
      <border diagonalUp="0" diagonalDown="0">
        <left style="thin">
          <color rgb="FF000000"/>
        </left>
        <right style="thin">
          <color rgb="FF000000"/>
        </right>
        <top/>
        <bottom/>
        <vertical style="thin">
          <color rgb="FF000000"/>
        </vertical>
        <horizontal style="thin">
          <color rgb="FF000000"/>
        </horizontal>
      </border>
    </dxf>
    <dxf>
      <border diagonalUp="0" diagonalDown="0">
        <left style="thin">
          <color rgb="FF000000"/>
        </left>
        <right style="thick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34" formatCode="_(&quot;$&quot;* #,##0.00_);_(&quot;$&quot;* \(#,##0.00\);_(&quot;$&quot;* &quot;-&quot;??_);_(@_)"/>
      <fill>
        <patternFill patternType="none">
          <fgColor indexed="64"/>
          <bgColor indexed="65"/>
        </patternFill>
      </fill>
    </dxf>
    <dxf>
      <border diagonalUp="0" diagonalDown="0">
        <left style="thin">
          <color rgb="FF000000"/>
        </left>
        <right style="thick">
          <color rgb="FF000000"/>
        </right>
        <top style="thin">
          <color rgb="FF000000"/>
        </top>
        <bottom style="thin">
          <color rgb="FF000000"/>
        </bottom>
        <vertical/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34" formatCode="_(&quot;$&quot;* #,##0.00_);_(&quot;$&quot;* \(#,##0.00\);_(&quot;$&quot;* &quot;-&quot;??_);_(@_)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13" formatCode="0%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13" formatCode="0%"/>
      <fill>
        <patternFill patternType="none">
          <fgColor indexed="64"/>
          <bgColor indexed="65"/>
        </patternFill>
      </fill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13" formatCode="0%"/>
      <fill>
        <patternFill patternType="none">
          <fgColor indexed="64"/>
          <bgColor indexed="65"/>
        </patternFill>
      </fill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13" formatCode="0%"/>
      <fill>
        <patternFill patternType="none">
          <fgColor indexed="64"/>
          <bgColor indexed="65"/>
        </patternFill>
      </fill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13" formatCode="0%"/>
      <fill>
        <patternFill patternType="none">
          <fgColor indexed="64"/>
          <bgColor indexed="65"/>
        </patternFill>
      </fill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13" formatCode="0%"/>
      <fill>
        <patternFill patternType="none">
          <fgColor indexed="64"/>
          <bgColor indexed="65"/>
        </patternFill>
      </fill>
    </dxf>
    <dxf>
      <border diagonalUp="0" diagonalDown="0">
        <left style="thick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34" formatCode="_(&quot;$&quot;* #,##0.00_);_(&quot;$&quot;* \(#,##0.00\);_(&quot;$&quot;* &quot;-&quot;??_);_(@_)"/>
      <fill>
        <patternFill patternType="none">
          <fgColor indexed="64"/>
          <bgColor indexed="65"/>
        </patternFill>
      </fill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fill>
        <patternFill patternType="none">
          <fgColor indexed="64"/>
          <bgColor indexed="65"/>
        </patternFill>
      </fill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fill>
        <patternFill patternType="none">
          <fgColor indexed="64"/>
          <bgColor indexed="65"/>
        </patternFill>
      </fill>
    </dxf>
    <dxf>
      <alignment horizontal="center" vertical="center" textRotation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fill>
        <patternFill patternType="none">
          <fgColor indexed="64"/>
          <bgColor indexed="65"/>
        </patternFill>
      </fill>
    </dxf>
    <dxf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fill>
        <patternFill patternType="none">
          <fgColor indexed="64"/>
          <bgColor indexed="65"/>
        </patternFill>
      </fill>
    </dxf>
    <dxf>
      <border>
        <top style="thin">
          <color rgb="FF000000"/>
        </top>
      </border>
    </dxf>
    <dxf>
      <border diagonalUp="0" diagonalDown="0">
        <left style="thick">
          <color rgb="FF000000"/>
        </left>
        <right style="thick">
          <color rgb="FF000000"/>
        </right>
        <top style="thick">
          <color rgb="FF000000"/>
        </top>
        <bottom style="thick">
          <color rgb="FF000000"/>
        </bottom>
      </border>
    </dxf>
    <dxf>
      <border diagonalUp="0" diagonalDown="0">
        <left style="thin">
          <color rgb="FF000000"/>
        </left>
        <right style="thin">
          <color rgb="FF000000"/>
        </right>
        <top/>
        <bottom/>
        <vertical style="thin">
          <color rgb="FF000000"/>
        </vertical>
        <horizontal style="thin">
          <color rgb="FF000000"/>
        </horizontal>
      </border>
    </dxf>
    <dxf>
      <alignment horizontal="center" vertical="center" textRotation="0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34" formatCode="_(&quot;$&quot;* #,##0.00_);_(&quot;$&quot;* \(#,##0.00\);_(&quot;$&quot;* &quot;-&quot;??_);_(@_)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34" formatCode="_(&quot;$&quot;* #,##0.00_);_(&quot;$&quot;* \(#,##0.00\);_(&quot;$&quot;* &quot;-&quot;??_);_(@_)"/>
      <fill>
        <patternFill patternType="none">
          <fgColor indexed="64"/>
          <bgColor indexed="65"/>
        </patternFill>
      </fill>
    </dxf>
    <dxf>
      <alignment horizontal="center" vertical="center" textRotation="0" indent="0" justifyLastLine="0" shrinkToFit="0" readingOrder="0"/>
      <border diagonalUp="0" diagonalDown="0" outline="0">
        <left style="thin">
          <color rgb="FF000000"/>
        </left>
        <right style="thick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34" formatCode="_(&quot;$&quot;* #,##0.00_);_(&quot;$&quot;* \(#,##0.00\);_(&quot;$&quot;* &quot;-&quot;??_);_(@_)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13" formatCode="0%"/>
      <fill>
        <patternFill patternType="none">
          <fgColor indexed="64"/>
          <bgColor indexed="65"/>
        </patternFill>
      </fill>
    </dxf>
    <dxf>
      <alignment horizontal="center" vertical="center" textRotation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13" formatCode="0%"/>
      <fill>
        <patternFill patternType="none">
          <fgColor indexed="64"/>
          <bgColor indexed="65"/>
        </patternFill>
      </fill>
    </dxf>
    <dxf>
      <alignment horizontal="center" vertical="center" textRotation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13" formatCode="0%"/>
      <fill>
        <patternFill patternType="none">
          <fgColor indexed="64"/>
          <bgColor indexed="65"/>
        </patternFill>
      </fill>
    </dxf>
    <dxf>
      <alignment horizontal="center" vertical="center" textRotation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13" formatCode="0%"/>
      <fill>
        <patternFill patternType="none">
          <fgColor indexed="64"/>
          <bgColor indexed="65"/>
        </patternFill>
      </fill>
    </dxf>
    <dxf>
      <alignment horizontal="center" vertical="center" textRotation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13" formatCode="0%"/>
      <fill>
        <patternFill patternType="none">
          <fgColor indexed="64"/>
          <bgColor indexed="65"/>
        </patternFill>
      </fill>
    </dxf>
    <dxf>
      <alignment horizontal="center" vertical="center" textRotation="0" indent="0" justifyLastLine="0" shrinkToFit="0" readingOrder="0"/>
      <border diagonalUp="0" diagonalDown="0" outline="0">
        <left style="thick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34" formatCode="_(&quot;$&quot;* #,##0.00_);_(&quot;$&quot;* \(#,##0.00\);_(&quot;$&quot;* &quot;-&quot;??_);_(@_)"/>
      <fill>
        <patternFill patternType="none">
          <fgColor indexed="64"/>
          <bgColor indexed="65"/>
        </patternFill>
      </fill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fill>
        <patternFill patternType="none">
          <fgColor indexed="64"/>
          <bgColor indexed="65"/>
        </patternFill>
      </fill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fill>
        <patternFill patternType="none">
          <fgColor indexed="64"/>
          <bgColor indexed="65"/>
        </patternFill>
      </fill>
    </dxf>
    <dxf>
      <alignment horizontal="center" vertical="center" textRotation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fill>
        <patternFill patternType="none">
          <fgColor indexed="64"/>
          <bgColor indexed="65"/>
        </patternFill>
      </fill>
    </dxf>
    <dxf>
      <alignment horizontal="left" vertical="center" textRotation="0" wrapText="0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fill>
        <patternFill patternType="none">
          <fgColor indexed="64"/>
          <bgColor indexed="65"/>
        </patternFill>
      </fill>
    </dxf>
    <dxf>
      <border>
        <top style="thin">
          <color rgb="FF000000"/>
        </top>
      </border>
    </dxf>
    <dxf>
      <border diagonalUp="0" diagonalDown="0">
        <left style="thick">
          <color rgb="FF000000"/>
        </left>
        <right style="thick">
          <color rgb="FF000000"/>
        </right>
        <top style="thick">
          <color rgb="FF000000"/>
        </top>
        <bottom style="thick">
          <color rgb="FF000000"/>
        </bottom>
      </border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border diagonalUp="0" diagonalDown="0">
        <left style="thin">
          <color rgb="FF000000"/>
        </left>
        <right style="thick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34" formatCode="_(&quot;$&quot;* #,##0.00_);_(&quot;$&quot;* \(#,##0.00\);_(&quot;$&quot;* &quot;-&quot;??_);_(@_)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rgb="FF000000"/>
        </left>
        <right style="thick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34" formatCode="_(&quot;$&quot;* #,##0.00_);_(&quot;$&quot;* \(#,##0.00\);_(&quot;$&quot;* &quot;-&quot;??_);_(@_)"/>
      <fill>
        <patternFill patternType="none">
          <fgColor indexed="64"/>
          <bgColor indexed="65"/>
        </patternFill>
      </fill>
    </dxf>
    <dxf>
      <border diagonalUp="0" diagonalDown="0">
        <left style="thin">
          <color rgb="FF000000"/>
        </left>
        <right style="thick">
          <color rgb="FF000000"/>
        </right>
        <top style="thin">
          <color rgb="FF000000"/>
        </top>
        <bottom style="thin">
          <color rgb="FF000000"/>
        </bottom>
        <vertical/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34" formatCode="_(&quot;$&quot;* #,##0.00_);_(&quot;$&quot;* \(#,##0.00\);_(&quot;$&quot;* &quot;-&quot;??_);_(@_)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13" formatCode="0%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13" formatCode="0%"/>
      <fill>
        <patternFill patternType="none">
          <fgColor indexed="64"/>
          <bgColor indexed="65"/>
        </patternFill>
      </fill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13" formatCode="0%"/>
      <fill>
        <patternFill patternType="none">
          <fgColor indexed="64"/>
          <bgColor indexed="65"/>
        </patternFill>
      </fill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13" formatCode="0%"/>
      <fill>
        <patternFill patternType="none">
          <fgColor indexed="64"/>
          <bgColor indexed="65"/>
        </patternFill>
      </fill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13" formatCode="0%"/>
      <fill>
        <patternFill patternType="none">
          <fgColor indexed="64"/>
          <bgColor indexed="65"/>
        </patternFill>
      </fill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13" formatCode="0%"/>
      <fill>
        <patternFill patternType="none">
          <fgColor indexed="64"/>
          <bgColor indexed="65"/>
        </patternFill>
      </fill>
    </dxf>
    <dxf>
      <border diagonalUp="0" diagonalDown="0">
        <left style="thick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34" formatCode="_(&quot;$&quot;* #,##0.00_);_(&quot;$&quot;* \(#,##0.00\);_(&quot;$&quot;* &quot;-&quot;??_);_(@_)"/>
      <fill>
        <patternFill patternType="none">
          <fgColor indexed="64"/>
          <bgColor indexed="65"/>
        </patternFill>
      </fill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fill>
        <patternFill patternType="none">
          <fgColor indexed="64"/>
          <bgColor indexed="65"/>
        </patternFill>
      </fill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fill>
        <patternFill patternType="none">
          <fgColor indexed="64"/>
          <bgColor indexed="65"/>
        </patternFill>
      </fill>
    </dxf>
    <dxf>
      <alignment horizontal="center" vertical="center" textRotation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fill>
        <patternFill patternType="none">
          <fgColor indexed="64"/>
          <bgColor indexed="65"/>
        </patternFill>
      </fill>
    </dxf>
    <dxf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fill>
        <patternFill patternType="none">
          <fgColor indexed="64"/>
          <bgColor indexed="65"/>
        </patternFill>
      </fill>
    </dxf>
    <dxf>
      <border>
        <top style="thin">
          <color rgb="FF000000"/>
        </top>
      </border>
    </dxf>
    <dxf>
      <border diagonalUp="0" diagonalDown="0">
        <left style="thick">
          <color rgb="FF000000"/>
        </left>
        <right style="thick">
          <color rgb="FF000000"/>
        </right>
        <top style="thick">
          <color rgb="FF000000"/>
        </top>
        <bottom style="thick">
          <color rgb="FF000000"/>
        </bottom>
      </border>
    </dxf>
    <dxf>
      <border diagonalUp="0" diagonalDown="0">
        <left style="thin">
          <color rgb="FF000000"/>
        </left>
        <right style="thin">
          <color rgb="FF000000"/>
        </right>
        <top/>
        <bottom/>
        <vertical style="thin">
          <color rgb="FF000000"/>
        </vertical>
        <horizontal style="thin">
          <color rgb="FF000000"/>
        </horizontal>
      </border>
    </dxf>
    <dxf>
      <border diagonalUp="0" diagonalDown="0">
        <left style="thin">
          <color rgb="FF000000"/>
        </left>
        <right style="thick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34" formatCode="_(&quot;$&quot;* #,##0.00_);_(&quot;$&quot;* \(#,##0.00\);_(&quot;$&quot;* &quot;-&quot;??_);_(@_)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rgb="FF000000"/>
        </left>
        <right style="thick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34" formatCode="_(&quot;$&quot;* #,##0.00_);_(&quot;$&quot;* \(#,##0.00\);_(&quot;$&quot;* &quot;-&quot;??_);_(@_)"/>
      <fill>
        <patternFill patternType="none">
          <fgColor indexed="64"/>
          <bgColor indexed="65"/>
        </patternFill>
      </fill>
    </dxf>
    <dxf>
      <border diagonalUp="0" diagonalDown="0">
        <left style="thin">
          <color rgb="FF000000"/>
        </left>
        <right style="thick">
          <color rgb="FF000000"/>
        </right>
        <top style="thin">
          <color rgb="FF000000"/>
        </top>
        <bottom style="thin">
          <color rgb="FF000000"/>
        </bottom>
        <vertical/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34" formatCode="_(&quot;$&quot;* #,##0.00_);_(&quot;$&quot;* \(#,##0.00\);_(&quot;$&quot;* &quot;-&quot;??_);_(@_)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13" formatCode="0%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13" formatCode="0%"/>
      <fill>
        <patternFill patternType="none">
          <fgColor indexed="64"/>
          <bgColor indexed="65"/>
        </patternFill>
      </fill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13" formatCode="0%"/>
      <fill>
        <patternFill patternType="none">
          <fgColor indexed="64"/>
          <bgColor indexed="65"/>
        </patternFill>
      </fill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13" formatCode="0%"/>
      <fill>
        <patternFill patternType="none">
          <fgColor indexed="64"/>
          <bgColor indexed="65"/>
        </patternFill>
      </fill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13" formatCode="0%"/>
      <fill>
        <patternFill patternType="none">
          <fgColor indexed="64"/>
          <bgColor indexed="65"/>
        </patternFill>
      </fill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13" formatCode="0%"/>
      <fill>
        <patternFill patternType="none">
          <fgColor indexed="64"/>
          <bgColor indexed="65"/>
        </patternFill>
      </fill>
    </dxf>
    <dxf>
      <border diagonalUp="0" diagonalDown="0">
        <left style="thick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34" formatCode="_(&quot;$&quot;* #,##0.00_);_(&quot;$&quot;* \(#,##0.00\);_(&quot;$&quot;* &quot;-&quot;??_);_(@_)"/>
      <fill>
        <patternFill patternType="none">
          <fgColor indexed="64"/>
          <bgColor indexed="65"/>
        </patternFill>
      </fill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fill>
        <patternFill patternType="none">
          <fgColor indexed="64"/>
          <bgColor indexed="65"/>
        </patternFill>
      </fill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fill>
        <patternFill patternType="none">
          <fgColor indexed="64"/>
          <bgColor indexed="65"/>
        </patternFill>
      </fill>
    </dxf>
    <dxf>
      <alignment horizontal="center" vertical="center" textRotation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fill>
        <patternFill patternType="none">
          <fgColor indexed="64"/>
          <bgColor indexed="65"/>
        </patternFill>
      </fill>
    </dxf>
    <dxf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fill>
        <patternFill patternType="none">
          <fgColor indexed="64"/>
          <bgColor indexed="65"/>
        </patternFill>
      </fill>
    </dxf>
    <dxf>
      <border>
        <top style="thin">
          <color rgb="FF000000"/>
        </top>
      </border>
    </dxf>
    <dxf>
      <border diagonalUp="0" diagonalDown="0">
        <left style="thick">
          <color rgb="FF000000"/>
        </left>
        <right style="thick">
          <color rgb="FF000000"/>
        </right>
        <top style="thick">
          <color rgb="FF000000"/>
        </top>
        <bottom style="thick">
          <color rgb="FF000000"/>
        </bottom>
      </border>
    </dxf>
    <dxf>
      <border diagonalUp="0" diagonalDown="0">
        <left style="thin">
          <color rgb="FF000000"/>
        </left>
        <right style="thin">
          <color rgb="FF000000"/>
        </right>
        <top/>
        <bottom/>
        <vertical style="thin">
          <color rgb="FF000000"/>
        </vertical>
        <horizontal style="thin">
          <color rgb="FF000000"/>
        </horizontal>
      </border>
    </dxf>
    <dxf>
      <border diagonalUp="0" diagonalDown="0">
        <left style="thin">
          <color rgb="FF000000"/>
        </left>
        <right style="thick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34" formatCode="_(&quot;$&quot;* #,##0.00_);_(&quot;$&quot;* \(#,##0.00\);_(&quot;$&quot;* &quot;-&quot;??_);_(@_)"/>
      <fill>
        <patternFill patternType="none">
          <fgColor indexed="64"/>
          <bgColor indexed="65"/>
        </patternFill>
      </fill>
    </dxf>
    <dxf>
      <border diagonalUp="0" diagonalDown="0">
        <left style="thin">
          <color rgb="FF000000"/>
        </left>
        <right style="thick">
          <color rgb="FF000000"/>
        </right>
        <top style="thin">
          <color rgb="FF000000"/>
        </top>
        <bottom style="thin">
          <color rgb="FF000000"/>
        </bottom>
        <vertical/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34" formatCode="_(&quot;$&quot;* #,##0.00_);_(&quot;$&quot;* \(#,##0.00\);_(&quot;$&quot;* &quot;-&quot;??_);_(@_)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13" formatCode="0%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13" formatCode="0%"/>
      <fill>
        <patternFill patternType="none">
          <fgColor indexed="64"/>
          <bgColor indexed="65"/>
        </patternFill>
      </fill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13" formatCode="0%"/>
      <fill>
        <patternFill patternType="none">
          <fgColor indexed="64"/>
          <bgColor indexed="65"/>
        </patternFill>
      </fill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13" formatCode="0%"/>
      <fill>
        <patternFill patternType="none">
          <fgColor indexed="64"/>
          <bgColor indexed="65"/>
        </patternFill>
      </fill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13" formatCode="0%"/>
      <fill>
        <patternFill patternType="none">
          <fgColor indexed="64"/>
          <bgColor indexed="65"/>
        </patternFill>
      </fill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13" formatCode="0%"/>
      <fill>
        <patternFill patternType="none">
          <fgColor indexed="64"/>
          <bgColor indexed="65"/>
        </patternFill>
      </fill>
    </dxf>
    <dxf>
      <border diagonalUp="0" diagonalDown="0">
        <left style="thick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34" formatCode="_(&quot;$&quot;* #,##0.00_);_(&quot;$&quot;* \(#,##0.00\);_(&quot;$&quot;* &quot;-&quot;??_);_(@_)"/>
      <fill>
        <patternFill patternType="none">
          <fgColor indexed="64"/>
          <bgColor indexed="65"/>
        </patternFill>
      </fill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fill>
        <patternFill patternType="none">
          <fgColor indexed="64"/>
          <bgColor indexed="65"/>
        </patternFill>
      </fill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fill>
        <patternFill patternType="none">
          <fgColor indexed="64"/>
          <bgColor indexed="65"/>
        </patternFill>
      </fill>
    </dxf>
    <dxf>
      <alignment horizontal="center" vertical="center" textRotation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fill>
        <patternFill patternType="none">
          <fgColor indexed="64"/>
          <bgColor indexed="65"/>
        </patternFill>
      </fill>
    </dxf>
    <dxf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fill>
        <patternFill patternType="none">
          <fgColor indexed="64"/>
          <bgColor indexed="65"/>
        </patternFill>
      </fill>
    </dxf>
    <dxf>
      <border>
        <top style="thin">
          <color rgb="FF000000"/>
        </top>
      </border>
    </dxf>
    <dxf>
      <border diagonalUp="0" diagonalDown="0">
        <left style="thick">
          <color rgb="FF000000"/>
        </left>
        <right style="thick">
          <color rgb="FF000000"/>
        </right>
        <top style="thick">
          <color rgb="FF000000"/>
        </top>
        <bottom style="thick">
          <color rgb="FF000000"/>
        </bottom>
      </border>
    </dxf>
    <dxf>
      <border diagonalUp="0" diagonalDown="0">
        <left style="thin">
          <color rgb="FF000000"/>
        </left>
        <right style="thin">
          <color rgb="FF000000"/>
        </right>
        <top/>
        <bottom/>
        <vertical style="thin">
          <color rgb="FF000000"/>
        </vertical>
        <horizontal style="thin">
          <color rgb="FF000000"/>
        </horizontal>
      </border>
    </dxf>
    <dxf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rgb="FF000000"/>
        </top>
        <bottom style="thin">
          <color rgb="FF000000"/>
        </bottom>
        <vertical/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34" formatCode="_(&quot;$&quot;* #,##0.00_);_(&quot;$&quot;* \(#,##0.00\);_(&quot;$&quot;* &quot;-&quot;??_);_(@_)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 style="thin">
          <color rgb="FF000000"/>
        </top>
        <bottom style="thin">
          <color rgb="FF000000"/>
        </bottom>
        <vertical/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34" formatCode="_(&quot;$&quot;* #,##0.00_);_(&quot;$&quot;* \(#,##0.00\);_(&quot;$&quot;* &quot;-&quot;??_);_(@_)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34" formatCode="_(&quot;$&quot;* #,##0.00_);_(&quot;$&quot;* \(#,##0.00\);_(&quot;$&quot;* &quot;-&quot;??_);_(@_)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34" formatCode="_(&quot;$&quot;* #,##0.00_);_(&quot;$&quot;* \(#,##0.00\);_(&quot;$&quot;* &quot;-&quot;??_);_(@_)"/>
      <fill>
        <patternFill patternType="none">
          <fgColor indexed="64"/>
          <bgColor indexed="65"/>
        </patternFill>
      </fill>
    </dxf>
    <dxf>
      <alignment horizontal="center" vertical="center" textRotation="0" indent="0" justifyLastLine="0" shrinkToFit="0" readingOrder="0"/>
      <border diagonalUp="0" diagonalDown="0" outline="0">
        <left style="thin">
          <color rgb="FF000000"/>
        </left>
        <right style="thick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34" formatCode="_(&quot;$&quot;* #,##0.00_);_(&quot;$&quot;* \(#,##0.00\);_(&quot;$&quot;* &quot;-&quot;??_);_(@_)"/>
      <fill>
        <patternFill patternType="none">
          <fgColor indexed="64"/>
          <bgColor indexed="65"/>
        </patternFill>
      </fill>
    </dxf>
    <dxf>
      <alignment horizontal="center" vertical="center" textRotation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13" formatCode="0%"/>
      <fill>
        <patternFill patternType="none">
          <fgColor indexed="64"/>
          <bgColor indexed="65"/>
        </patternFill>
      </fill>
    </dxf>
    <dxf>
      <alignment horizontal="center" vertical="center" textRotation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13" formatCode="0%"/>
      <fill>
        <patternFill patternType="none">
          <fgColor indexed="64"/>
          <bgColor indexed="65"/>
        </patternFill>
      </fill>
    </dxf>
    <dxf>
      <alignment horizontal="center" vertical="center" textRotation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13" formatCode="0%"/>
      <fill>
        <patternFill patternType="none">
          <fgColor indexed="64"/>
          <bgColor indexed="65"/>
        </patternFill>
      </fill>
    </dxf>
    <dxf>
      <alignment horizontal="center" vertical="center" textRotation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13" formatCode="0%"/>
      <fill>
        <patternFill patternType="none">
          <fgColor indexed="64"/>
          <bgColor indexed="65"/>
        </patternFill>
      </fill>
    </dxf>
    <dxf>
      <alignment horizontal="center" vertical="center" textRotation="0" indent="0" justifyLastLine="0" shrinkToFit="0" readingOrder="0"/>
      <border diagonalUp="0" diagonalDown="0" outline="0">
        <left style="thick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34" formatCode="_(&quot;$&quot;* #,##0.00_);_(&quot;$&quot;* \(#,##0.00\);_(&quot;$&quot;* &quot;-&quot;??_);_(@_)"/>
      <fill>
        <patternFill patternType="none">
          <fgColor indexed="64"/>
          <bgColor indexed="65"/>
        </patternFill>
      </fill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fill>
        <patternFill patternType="none">
          <fgColor indexed="64"/>
          <bgColor indexed="65"/>
        </patternFill>
      </fill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fill>
        <patternFill patternType="none">
          <fgColor indexed="64"/>
          <bgColor indexed="65"/>
        </patternFill>
      </fill>
    </dxf>
    <dxf>
      <alignment horizontal="center" vertical="center" textRotation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fill>
        <patternFill patternType="none">
          <fgColor indexed="64"/>
          <bgColor indexed="65"/>
        </patternFill>
      </fill>
    </dxf>
    <dxf>
      <alignment horizontal="left" vertical="center" textRotation="0" wrapText="0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fill>
        <patternFill patternType="none">
          <fgColor indexed="64"/>
          <bgColor indexed="65"/>
        </patternFill>
      </fill>
    </dxf>
    <dxf>
      <border>
        <top style="thin">
          <color rgb="FF000000"/>
        </top>
      </border>
    </dxf>
    <dxf>
      <border diagonalUp="0" diagonalDown="0">
        <left style="thick">
          <color rgb="FF000000"/>
        </left>
        <right style="thick">
          <color rgb="FF000000"/>
        </right>
        <top style="thick">
          <color rgb="FF000000"/>
        </top>
        <bottom style="thick">
          <color rgb="FF000000"/>
        </bottom>
      </border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border diagonalUp="0" diagonalDown="0">
        <left style="thin">
          <color rgb="FF000000"/>
        </left>
        <right style="thick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34" formatCode="_(&quot;$&quot;* #,##0.00_);_(&quot;$&quot;* \(#,##0.00\);_(&quot;$&quot;* &quot;-&quot;??_);_(@_)"/>
      <fill>
        <patternFill patternType="none">
          <fgColor indexed="64"/>
          <bgColor indexed="65"/>
        </patternFill>
      </fill>
    </dxf>
    <dxf>
      <border diagonalUp="0" diagonalDown="0">
        <left style="thin">
          <color rgb="FF000000"/>
        </left>
        <right style="thick">
          <color rgb="FF000000"/>
        </right>
        <top style="thin">
          <color rgb="FF000000"/>
        </top>
        <bottom style="thin">
          <color rgb="FF000000"/>
        </bottom>
        <vertical/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34" formatCode="_(&quot;$&quot;* #,##0.00_);_(&quot;$&quot;* \(#,##0.00\);_(&quot;$&quot;* &quot;-&quot;??_);_(@_)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13" formatCode="0%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13" formatCode="0%"/>
      <fill>
        <patternFill patternType="none">
          <fgColor indexed="64"/>
          <bgColor indexed="65"/>
        </patternFill>
      </fill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13" formatCode="0%"/>
      <fill>
        <patternFill patternType="none">
          <fgColor indexed="64"/>
          <bgColor indexed="65"/>
        </patternFill>
      </fill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13" formatCode="0%"/>
      <fill>
        <patternFill patternType="none">
          <fgColor indexed="64"/>
          <bgColor indexed="65"/>
        </patternFill>
      </fill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13" formatCode="0%"/>
      <fill>
        <patternFill patternType="none">
          <fgColor indexed="64"/>
          <bgColor indexed="65"/>
        </patternFill>
      </fill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13" formatCode="0%"/>
      <fill>
        <patternFill patternType="none">
          <fgColor indexed="64"/>
          <bgColor indexed="65"/>
        </patternFill>
      </fill>
    </dxf>
    <dxf>
      <border diagonalUp="0" diagonalDown="0">
        <left style="thick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34" formatCode="_(&quot;$&quot;* #,##0.00_);_(&quot;$&quot;* \(#,##0.00\);_(&quot;$&quot;* &quot;-&quot;??_);_(@_)"/>
      <fill>
        <patternFill patternType="none">
          <fgColor indexed="64"/>
          <bgColor indexed="65"/>
        </patternFill>
      </fill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fill>
        <patternFill patternType="none">
          <fgColor indexed="64"/>
          <bgColor indexed="65"/>
        </patternFill>
      </fill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fill>
        <patternFill patternType="none">
          <fgColor indexed="64"/>
          <bgColor indexed="65"/>
        </patternFill>
      </fill>
    </dxf>
    <dxf>
      <alignment horizontal="center" vertical="center" textRotation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fill>
        <patternFill patternType="none">
          <fgColor indexed="64"/>
          <bgColor indexed="65"/>
        </patternFill>
      </fill>
    </dxf>
    <dxf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fill>
        <patternFill patternType="none">
          <fgColor indexed="64"/>
          <bgColor indexed="65"/>
        </patternFill>
      </fill>
    </dxf>
    <dxf>
      <border>
        <top style="thin">
          <color rgb="FF000000"/>
        </top>
      </border>
    </dxf>
    <dxf>
      <border diagonalUp="0" diagonalDown="0">
        <left style="thick">
          <color rgb="FF000000"/>
        </left>
        <right style="thick">
          <color rgb="FF000000"/>
        </right>
        <top style="thick">
          <color rgb="FF000000"/>
        </top>
        <bottom style="thick">
          <color rgb="FF000000"/>
        </bottom>
      </border>
    </dxf>
    <dxf>
      <border diagonalUp="0" diagonalDown="0">
        <left style="thin">
          <color rgb="FF000000"/>
        </left>
        <right style="thin">
          <color rgb="FF000000"/>
        </right>
        <top/>
        <bottom/>
        <vertical style="thin">
          <color rgb="FF000000"/>
        </vertical>
        <horizontal style="thin">
          <color rgb="FF000000"/>
        </horizontal>
      </border>
    </dxf>
    <dxf>
      <alignment horizontal="center" vertical="center" textRotation="0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34" formatCode="_(&quot;$&quot;* #,##0.00_);_(&quot;$&quot;* \(#,##0.00\);_(&quot;$&quot;* &quot;-&quot;??_);_(@_)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34" formatCode="_(&quot;$&quot;* #,##0.00_);_(&quot;$&quot;* \(#,##0.00\);_(&quot;$&quot;* &quot;-&quot;??_);_(@_)"/>
      <fill>
        <patternFill patternType="none">
          <fgColor indexed="64"/>
          <bgColor indexed="65"/>
        </patternFill>
      </fill>
    </dxf>
    <dxf>
      <alignment horizontal="center" vertical="center" textRotation="0" indent="0" justifyLastLine="0" shrinkToFit="0" readingOrder="0"/>
      <border diagonalUp="0" diagonalDown="0" outline="0">
        <left style="thin">
          <color rgb="FF000000"/>
        </left>
        <right style="thick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34" formatCode="_(&quot;$&quot;* #,##0.00_);_(&quot;$&quot;* \(#,##0.00\);_(&quot;$&quot;* &quot;-&quot;??_);_(@_)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13" formatCode="0%"/>
      <fill>
        <patternFill patternType="none">
          <fgColor indexed="64"/>
          <bgColor indexed="65"/>
        </patternFill>
      </fill>
    </dxf>
    <dxf>
      <alignment horizontal="center" vertical="center" textRotation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13" formatCode="0%"/>
      <fill>
        <patternFill patternType="none">
          <fgColor indexed="64"/>
          <bgColor indexed="65"/>
        </patternFill>
      </fill>
    </dxf>
    <dxf>
      <alignment horizontal="center" vertical="center" textRotation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13" formatCode="0%"/>
      <fill>
        <patternFill patternType="none">
          <fgColor indexed="64"/>
          <bgColor indexed="65"/>
        </patternFill>
      </fill>
    </dxf>
    <dxf>
      <alignment horizontal="center" vertical="center" textRotation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13" formatCode="0%"/>
      <fill>
        <patternFill patternType="none">
          <fgColor indexed="64"/>
          <bgColor indexed="65"/>
        </patternFill>
      </fill>
    </dxf>
    <dxf>
      <alignment horizontal="center" vertical="center" textRotation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13" formatCode="0%"/>
      <fill>
        <patternFill patternType="none">
          <fgColor indexed="64"/>
          <bgColor indexed="65"/>
        </patternFill>
      </fill>
    </dxf>
    <dxf>
      <alignment horizontal="center" vertical="center" textRotation="0" indent="0" justifyLastLine="0" shrinkToFit="0" readingOrder="0"/>
      <border diagonalUp="0" diagonalDown="0" outline="0">
        <left style="thick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34" formatCode="_(&quot;$&quot;* #,##0.00_);_(&quot;$&quot;* \(#,##0.00\);_(&quot;$&quot;* &quot;-&quot;??_);_(@_)"/>
      <fill>
        <patternFill patternType="none">
          <fgColor indexed="64"/>
          <bgColor indexed="65"/>
        </patternFill>
      </fill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fill>
        <patternFill patternType="none">
          <fgColor indexed="64"/>
          <bgColor indexed="65"/>
        </patternFill>
      </fill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fill>
        <patternFill patternType="none">
          <fgColor indexed="64"/>
          <bgColor indexed="65"/>
        </patternFill>
      </fill>
    </dxf>
    <dxf>
      <alignment horizontal="center" vertical="center" textRotation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fill>
        <patternFill patternType="none">
          <fgColor indexed="64"/>
          <bgColor indexed="65"/>
        </patternFill>
      </fill>
    </dxf>
    <dxf>
      <alignment horizontal="left" vertical="center" textRotation="0" wrapText="0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fill>
        <patternFill patternType="none">
          <fgColor indexed="64"/>
          <bgColor indexed="65"/>
        </patternFill>
      </fill>
    </dxf>
    <dxf>
      <border>
        <top style="thin">
          <color rgb="FF000000"/>
        </top>
      </border>
    </dxf>
    <dxf>
      <border diagonalUp="0" diagonalDown="0">
        <left style="thick">
          <color rgb="FF000000"/>
        </left>
        <right style="thick">
          <color rgb="FF000000"/>
        </right>
        <top style="thick">
          <color rgb="FF000000"/>
        </top>
        <bottom style="thick">
          <color rgb="FF000000"/>
        </bottom>
      </border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onnections" Target="connection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25345" displayName="Table25345" ref="A4:M15" headerRowCount="0" insertRowShift="1" totalsRowShown="0" headerRowDxfId="269" dataDxfId="268" tableBorderDxfId="267" totalsRowBorderDxfId="266" headerRowCellStyle="Normal" dataCellStyle="Normal">
  <tableColumns count="13">
    <tableColumn id="1" xr3:uid="{00000000-0010-0000-0000-000001000000}" name="Column1" headerRowDxfId="265" dataDxfId="264" dataCellStyle="Normal"/>
    <tableColumn id="16" xr3:uid="{00000000-0010-0000-0000-000010000000}" name="Column2" headerRowDxfId="263" dataDxfId="262" dataCellStyle="Normal"/>
    <tableColumn id="17" xr3:uid="{00000000-0010-0000-0000-000011000000}" name="Column3" headerRowDxfId="261" dataDxfId="260" dataCellStyle="Normal"/>
    <tableColumn id="15" xr3:uid="{00000000-0010-0000-0000-00000F000000}" name="Column4" headerRowDxfId="259" dataDxfId="258" dataCellStyle="Normal"/>
    <tableColumn id="2" xr3:uid="{00000000-0010-0000-0000-000002000000}" name="Column22" headerRowDxfId="257" dataDxfId="256" dataCellStyle="Normal"/>
    <tableColumn id="3" xr3:uid="{00000000-0010-0000-0000-000003000000}" name="Column33" headerRowDxfId="255" dataDxfId="254" dataCellStyle="Normal"/>
    <tableColumn id="13" xr3:uid="{00000000-0010-0000-0000-00000D000000}" name="Column32" headerRowDxfId="253" dataDxfId="252" dataCellStyle="Normal"/>
    <tableColumn id="4" xr3:uid="{00000000-0010-0000-0000-000004000000}" name="Column43" headerRowDxfId="251" dataDxfId="250" dataCellStyle="Normal"/>
    <tableColumn id="11" xr3:uid="{00000000-0010-0000-0000-00000B000000}" name="Column42" headerRowDxfId="249" dataDxfId="248" dataCellStyle="Normal"/>
    <tableColumn id="7" xr3:uid="{00000000-0010-0000-0000-000007000000}" name="Column7" headerRowDxfId="247" dataDxfId="246" dataCellStyle="Percent"/>
    <tableColumn id="5" xr3:uid="{00000000-0010-0000-0000-000005000000}" name="Column5" headerRowDxfId="245" dataDxfId="244" dataCellStyle="Normal"/>
    <tableColumn id="18" xr3:uid="{00000000-0010-0000-0000-000012000000}" name="Column9" headerRowDxfId="243" dataDxfId="242" dataCellStyle="Currency"/>
    <tableColumn id="6" xr3:uid="{00000000-0010-0000-0000-000006000000}" name="Column6" headerRowDxfId="241" dataDxfId="240" dataCellStyle="Normal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253453" displayName="Table253453" ref="A4:M15" headerRowCount="0" insertRowShift="1" totalsRowShown="0" headerRowDxfId="239" tableBorderDxfId="238" totalsRowBorderDxfId="237" headerRowCellStyle="Normal" dataCellStyle="Normal">
  <tableColumns count="13">
    <tableColumn id="1" xr3:uid="{00000000-0010-0000-0100-000001000000}" name="Column1" headerRowDxfId="236" dataDxfId="235" dataCellStyle="Normal"/>
    <tableColumn id="16" xr3:uid="{00000000-0010-0000-0100-000010000000}" name="Column2" headerRowDxfId="234" dataDxfId="233" dataCellStyle="Normal"/>
    <tableColumn id="17" xr3:uid="{00000000-0010-0000-0100-000011000000}" name="Column3" headerRowDxfId="232" dataDxfId="231" dataCellStyle="Normal"/>
    <tableColumn id="15" xr3:uid="{00000000-0010-0000-0100-00000F000000}" name="Column4" headerRowDxfId="230" dataDxfId="229" dataCellStyle="Normal"/>
    <tableColumn id="2" xr3:uid="{00000000-0010-0000-0100-000002000000}" name="Column22" headerRowDxfId="228" dataDxfId="227" dataCellStyle="Normal"/>
    <tableColumn id="3" xr3:uid="{00000000-0010-0000-0100-000003000000}" name="Column33" headerRowDxfId="226" dataDxfId="225" dataCellStyle="Normal"/>
    <tableColumn id="13" xr3:uid="{00000000-0010-0000-0100-00000D000000}" name="Column32" headerRowDxfId="224" dataDxfId="223" dataCellStyle="Normal"/>
    <tableColumn id="4" xr3:uid="{00000000-0010-0000-0100-000004000000}" name="Column43" headerRowDxfId="222" dataDxfId="221" dataCellStyle="Normal"/>
    <tableColumn id="11" xr3:uid="{00000000-0010-0000-0100-00000B000000}" name="Column42" headerRowDxfId="220" dataDxfId="219" dataCellStyle="Normal"/>
    <tableColumn id="7" xr3:uid="{00000000-0010-0000-0100-000007000000}" name="Column7" headerRowDxfId="218" dataDxfId="217" dataCellStyle="Percent"/>
    <tableColumn id="8" xr3:uid="{00000000-0010-0000-0100-000008000000}" name="Column8" headerRowDxfId="216" dataDxfId="215" dataCellStyle="Currency"/>
    <tableColumn id="5" xr3:uid="{00000000-0010-0000-0100-000005000000}" name="Column5" headerRowDxfId="214" dataDxfId="213" dataCellStyle="Normal"/>
    <tableColumn id="9" xr3:uid="{00000000-0010-0000-0100-000009000000}" name="Column52" headerRowDxfId="212" dataDxfId="211" dataCellStyle="Currency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7BE498B-70F4-4681-B543-875B3FDF6C75}" name="Table2534534" displayName="Table2534534" ref="A4:M15" headerRowCount="0" insertRowShift="1" totalsRowShown="0" headerRowDxfId="57" tableBorderDxfId="56" totalsRowBorderDxfId="55" headerRowCellStyle="Normal" dataCellStyle="Normal">
  <tableColumns count="13">
    <tableColumn id="1" xr3:uid="{3CC065EC-3B14-4B89-9FA7-FC47B36151D9}" name="Column1" headerRowDxfId="54" dataDxfId="53" dataCellStyle="Normal"/>
    <tableColumn id="16" xr3:uid="{E46A6982-CC7F-4148-8334-FBEE784B65A2}" name="Column2" headerRowDxfId="52" dataDxfId="51" dataCellStyle="Normal"/>
    <tableColumn id="17" xr3:uid="{1ADC69CD-DBC9-498F-A14B-51C913977815}" name="Column3" headerRowDxfId="50" dataDxfId="49" dataCellStyle="Normal"/>
    <tableColumn id="15" xr3:uid="{EF230760-BEB2-4A0F-BE18-772C64548375}" name="Column4" headerRowDxfId="48" dataDxfId="47" dataCellStyle="Normal"/>
    <tableColumn id="2" xr3:uid="{4FAFEF64-75EE-4BCB-9FA7-B1CE93EC3743}" name="Column22" headerRowDxfId="46" dataDxfId="45" dataCellStyle="Normal"/>
    <tableColumn id="3" xr3:uid="{4E71CF0B-FEE1-4AAC-A916-F4B0292CE7D1}" name="Column33" headerRowDxfId="44" dataDxfId="43" dataCellStyle="Normal"/>
    <tableColumn id="13" xr3:uid="{2A7E9D5D-A61C-4384-B3E1-92DB997B5860}" name="Column32" headerRowDxfId="42" dataDxfId="41" dataCellStyle="Normal"/>
    <tableColumn id="4" xr3:uid="{8152AED9-D7B9-420A-8B3F-E0C76EE64787}" name="Column43" headerRowDxfId="40" dataDxfId="39" dataCellStyle="Normal"/>
    <tableColumn id="11" xr3:uid="{F5718C5A-2F4E-456B-A49C-089C82FEE45C}" name="Column42" headerRowDxfId="38" dataDxfId="37" dataCellStyle="Normal"/>
    <tableColumn id="7" xr3:uid="{7D7F2886-77F9-4E82-9C38-30C58E85339E}" name="Column7" headerRowDxfId="36" dataDxfId="35" dataCellStyle="Percent"/>
    <tableColumn id="8" xr3:uid="{FC2CCA47-7F0E-4D87-A0B7-FA77EC696686}" name="Column8" headerRowDxfId="34" dataDxfId="33" dataCellStyle="Currency"/>
    <tableColumn id="5" xr3:uid="{08C59C76-14E5-4631-86A2-5E0E003EBAFB}" name="Column5" headerRowDxfId="32" dataDxfId="31" dataCellStyle="Normal"/>
    <tableColumn id="9" xr3:uid="{40A9F6BA-9271-4DC3-B0E8-3FF8BF225369}" name="Column52" headerRowDxfId="30" dataDxfId="29" dataCellStyle="Currency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8ADBB76-ABC8-4631-AACD-061C02CB0148}" name="Table25345345" displayName="Table25345345" ref="A4:M15" headerRowCount="0" insertRowShift="1" totalsRowShown="0" headerRowDxfId="28" tableBorderDxfId="27" totalsRowBorderDxfId="26" headerRowCellStyle="Normal" dataCellStyle="Normal">
  <tableColumns count="13">
    <tableColumn id="1" xr3:uid="{D8DA211C-DC63-4E9E-BD61-DFE400803ABC}" name="Column1" headerRowDxfId="25" dataDxfId="24" dataCellStyle="Normal"/>
    <tableColumn id="16" xr3:uid="{ED8D2DF9-978C-4F45-901C-65014D9FCF18}" name="Column2" headerRowDxfId="23" dataDxfId="22" dataCellStyle="Normal"/>
    <tableColumn id="17" xr3:uid="{140AB7A3-E9A4-42A6-9915-4E13ECE3B68C}" name="Column3" headerRowDxfId="21" dataDxfId="20" dataCellStyle="Normal"/>
    <tableColumn id="15" xr3:uid="{2D6D750A-8DAE-4E13-A9ED-0F1BE3D31D7D}" name="Column4" headerRowDxfId="19" dataDxfId="18" dataCellStyle="Normal"/>
    <tableColumn id="2" xr3:uid="{D757AFD9-2469-4A6C-B4C2-98B5098E04F8}" name="Column22" headerRowDxfId="17" dataDxfId="16" dataCellStyle="Normal"/>
    <tableColumn id="3" xr3:uid="{2506F0F6-5A1C-44F9-BC1C-4EEF8EBEC0BA}" name="Column33" headerRowDxfId="15" dataDxfId="14" dataCellStyle="Normal"/>
    <tableColumn id="13" xr3:uid="{CDDFA07E-F5B6-428A-A630-E4A4C0759C54}" name="Column32" headerRowDxfId="13" dataDxfId="12" dataCellStyle="Normal"/>
    <tableColumn id="4" xr3:uid="{4F5A65D6-B70C-41CF-B826-D3DE5EA65FB8}" name="Column43" headerRowDxfId="11" dataDxfId="10" dataCellStyle="Normal"/>
    <tableColumn id="11" xr3:uid="{82FE7793-6D16-41B3-BA72-27CCFEE8D5E6}" name="Column42" headerRowDxfId="9" dataDxfId="8" dataCellStyle="Normal"/>
    <tableColumn id="7" xr3:uid="{24C3571F-FA8B-493E-AAAA-B2B7AC36CFA4}" name="Column7" headerRowDxfId="7" dataDxfId="6" dataCellStyle="Percent"/>
    <tableColumn id="8" xr3:uid="{9B668788-2730-4F0D-A308-A2E62221F98F}" name="Column8" headerRowDxfId="5" dataDxfId="4" dataCellStyle="Currency"/>
    <tableColumn id="5" xr3:uid="{AA335A61-DD18-4F5E-9DF2-DBE870F8B370}" name="Column5" headerRowDxfId="3" dataDxfId="2" dataCellStyle="Normal"/>
    <tableColumn id="9" xr3:uid="{24F1611A-F312-44F5-9F95-ACD89C32E826}" name="Column52" headerRowDxfId="1" dataDxfId="0" dataCellStyle="Currency"/>
  </tableColumns>
  <tableStyleInfo name="TableStyleLight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87F07391-9D90-492F-A248-1C20C508DFBE}" name="Table2534513" displayName="Table2534513" ref="A4:N15" headerRowCount="0" insertRowShift="1" totalsRowShown="0" headerRowDxfId="210" dataDxfId="209" tableBorderDxfId="208" totalsRowBorderDxfId="207" headerRowCellStyle="Normal" dataCellStyle="Normal">
  <tableColumns count="14">
    <tableColumn id="1" xr3:uid="{C0B51F8E-5A77-4B5C-B27A-D72236A64C64}" name="Column1" headerRowDxfId="206" dataDxfId="205" dataCellStyle="Normal"/>
    <tableColumn id="16" xr3:uid="{CAF72C3A-2C05-4FA4-A7B0-2A0E3B28A0E2}" name="Column2" headerRowDxfId="204" dataDxfId="203" dataCellStyle="Normal"/>
    <tableColumn id="17" xr3:uid="{567B7416-10F1-448E-9169-6394CEAE8549}" name="Column3" headerRowDxfId="202" dataDxfId="201" dataCellStyle="Normal"/>
    <tableColumn id="15" xr3:uid="{BF679964-EFA3-47A9-9B07-8915E33B0BCA}" name="Column4" headerRowDxfId="200" dataDxfId="199" dataCellStyle="Normal"/>
    <tableColumn id="2" xr3:uid="{DE376FE3-3867-4A45-949B-0EE998B96B96}" name="Column22" headerRowDxfId="198" dataDxfId="197" dataCellStyle="Normal"/>
    <tableColumn id="3" xr3:uid="{624F2601-8A4A-4D5D-8DAB-26154BA3BA83}" name="Column33" headerRowDxfId="196" dataDxfId="195" dataCellStyle="Normal"/>
    <tableColumn id="13" xr3:uid="{5E04CF62-A619-4DED-8BCC-84187EB0B92C}" name="Column32" headerRowDxfId="194" dataDxfId="193" dataCellStyle="Normal"/>
    <tableColumn id="4" xr3:uid="{5C2B342D-F310-4E84-BC33-3D51717C2E11}" name="Column43" headerRowDxfId="192" dataDxfId="191" dataCellStyle="Normal"/>
    <tableColumn id="11" xr3:uid="{C8C3DC5E-D4DA-47E6-8B0A-4ECC8A846CAF}" name="Column42" headerRowDxfId="190" dataDxfId="189" dataCellStyle="Normal"/>
    <tableColumn id="5" xr3:uid="{4FF4964D-E08F-4E08-A8B2-1918D899F24C}" name="Column5" headerRowDxfId="188" dataDxfId="187" dataCellStyle="Normal"/>
    <tableColumn id="18" xr3:uid="{B935B2F5-E142-4DCE-8204-659761BD571A}" name="Column9" headerRowDxfId="186" dataDxfId="185" dataCellStyle="Currency"/>
    <tableColumn id="8" xr3:uid="{C3A89FC2-691E-41F1-AC12-E4C2D61D7B87}" name="Column8" headerRowDxfId="184" dataDxfId="183" dataCellStyle="Currency"/>
    <tableColumn id="9" xr3:uid="{E4500363-B9EA-4E04-B844-2FA6E8118174}" name="Column7" headerRowDxfId="182" dataDxfId="181" dataCellStyle="Currency"/>
    <tableColumn id="6" xr3:uid="{50FA0946-35AE-4B66-B32C-5E144D18A154}" name="Column6" headerRowDxfId="180" dataDxfId="179" dataCellStyle="Normal"/>
  </tableColumns>
  <tableStyleInfo name="TableStyleLight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FB8BA128-EFE2-4653-BCD8-7321E553C5F2}" name="Table25345357" displayName="Table25345357" ref="A4:M17" headerRowCount="0" insertRowShift="1" totalsRowShown="0" headerRowDxfId="178" tableBorderDxfId="177" totalsRowBorderDxfId="176" headerRowCellStyle="Normal" dataCellStyle="Normal">
  <tableColumns count="13">
    <tableColumn id="1" xr3:uid="{7F480BEE-3547-426B-B89D-50C336D974AD}" name="Column1" headerRowDxfId="175" dataDxfId="174" dataCellStyle="Normal"/>
    <tableColumn id="16" xr3:uid="{A3F95476-1D54-4220-AB4E-BE800F903163}" name="Column2" headerRowDxfId="173" dataDxfId="172" dataCellStyle="Normal"/>
    <tableColumn id="17" xr3:uid="{64954CF8-4ED4-401D-8426-00D5A49561AA}" name="Column3" headerRowDxfId="171" dataDxfId="170" dataCellStyle="Normal"/>
    <tableColumn id="15" xr3:uid="{752B17CC-0FB0-4BAF-8043-2CF631874F21}" name="Column4" headerRowDxfId="169" dataDxfId="168" dataCellStyle="Normal"/>
    <tableColumn id="2" xr3:uid="{1FBF081E-FA6E-4165-A69B-68FC6FD0D200}" name="Column22" headerRowDxfId="167" dataDxfId="166" dataCellStyle="Normal"/>
    <tableColumn id="3" xr3:uid="{C0C22A79-5E2B-4F26-9782-6671EE2EAE06}" name="Column33" headerRowDxfId="165" dataDxfId="164" dataCellStyle="Normal"/>
    <tableColumn id="13" xr3:uid="{EB49A117-8458-4C47-A117-35835029A18D}" name="Column32" headerRowDxfId="163" dataDxfId="162" dataCellStyle="Normal"/>
    <tableColumn id="4" xr3:uid="{56047F84-050E-49EB-B3AB-BEDF51F8942C}" name="Column43" headerRowDxfId="161" dataDxfId="160" dataCellStyle="Normal"/>
    <tableColumn id="11" xr3:uid="{B4E0A9F7-9782-41BB-8041-01B6AC5D1F1A}" name="Column42" headerRowDxfId="159" dataDxfId="158" dataCellStyle="Normal"/>
    <tableColumn id="7" xr3:uid="{E66893B0-6A80-48AE-A8AA-CB91CAE95E17}" name="Column7" headerRowDxfId="157" dataDxfId="156" dataCellStyle="Percent"/>
    <tableColumn id="8" xr3:uid="{B311E9F8-5479-41FD-8A77-B39FE4634391}" name="Column8" headerRowDxfId="155" dataDxfId="154" dataCellStyle="Currency"/>
    <tableColumn id="5" xr3:uid="{207CEEA0-98B0-4B1E-B334-626B8739FB98}" name="Column5" headerRowDxfId="153" dataDxfId="152" dataCellStyle="Normal"/>
    <tableColumn id="9" xr3:uid="{981C4172-383A-4F37-95B6-6C642108DE95}" name="Column52" headerRowDxfId="151" dataDxfId="150" dataCellStyle="Currency"/>
  </tableColumns>
  <tableStyleInfo name="TableStyleLight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4265ECA3-922C-4559-ACEA-CC28EF297145}" name="Table25345356810" displayName="Table25345356810" ref="A4:N17" headerRowCount="0" insertRowShift="1" totalsRowShown="0" headerRowDxfId="149" tableBorderDxfId="148" totalsRowBorderDxfId="147" headerRowCellStyle="Normal" dataCellStyle="Normal">
  <tableColumns count="14">
    <tableColumn id="1" xr3:uid="{34931909-9DFD-4B86-9854-16F5A3B2B513}" name="Column1" headerRowDxfId="146" dataDxfId="145" dataCellStyle="Normal"/>
    <tableColumn id="16" xr3:uid="{72705C5B-A2C1-4C5B-823C-61678EAEF32A}" name="Column2" headerRowDxfId="144" dataDxfId="143" dataCellStyle="Normal"/>
    <tableColumn id="17" xr3:uid="{6B9287BC-450B-45DD-A1FA-46AFD91D8339}" name="Column3" headerRowDxfId="142" dataDxfId="141" dataCellStyle="Normal"/>
    <tableColumn id="15" xr3:uid="{59B9DB81-F664-4854-86B6-9E52C5CB661D}" name="Column4" headerRowDxfId="140" dataDxfId="139" dataCellStyle="Normal"/>
    <tableColumn id="2" xr3:uid="{1011A818-674A-4E87-BA6E-A509DEAA9ABC}" name="Column22" headerRowDxfId="138" dataDxfId="137" dataCellStyle="Normal"/>
    <tableColumn id="3" xr3:uid="{18731A54-9444-4451-8752-08417246FFF0}" name="Column33" headerRowDxfId="136" dataDxfId="135" dataCellStyle="Normal"/>
    <tableColumn id="13" xr3:uid="{FE563538-428F-4C3D-90F1-0C28C8D29A34}" name="Column32" headerRowDxfId="134" dataDxfId="133" dataCellStyle="Normal"/>
    <tableColumn id="4" xr3:uid="{337D633F-35AA-450B-A2CA-C597ED08872D}" name="Column43" headerRowDxfId="132" dataDxfId="131" dataCellStyle="Normal"/>
    <tableColumn id="11" xr3:uid="{3D279BFC-106C-45D9-A930-668FD626BEA6}" name="Column42" headerRowDxfId="130" dataDxfId="129" dataCellStyle="Normal"/>
    <tableColumn id="7" xr3:uid="{B4C4E07B-45FA-4291-B71F-ECFF02DA7909}" name="Column7" headerRowDxfId="128" dataDxfId="127" dataCellStyle="Percent"/>
    <tableColumn id="8" xr3:uid="{11B48AD7-808A-45BA-ACDC-FD50672FC0E3}" name="Column8" headerRowDxfId="126" dataDxfId="125" dataCellStyle="Currency"/>
    <tableColumn id="5" xr3:uid="{8E9C1617-7447-406F-9FD6-ECDEB7BBB629}" name="Column5" headerRowDxfId="124" dataDxfId="123" dataCellStyle="Normal"/>
    <tableColumn id="12" xr3:uid="{200BEC0F-0286-4656-9D70-60EF5AC0146A}" name="Column6" headerRowDxfId="122" dataDxfId="121" dataCellStyle="Currency"/>
    <tableColumn id="9" xr3:uid="{305F0A66-6464-4C66-9A3B-FA27B8A1665A}" name="Column52" headerRowDxfId="120" dataDxfId="119" dataCellStyle="Currency"/>
  </tableColumns>
  <tableStyleInfo name="TableStyleLight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3A8AD02F-F5FB-4D7E-98DD-D4E0A6E54D1E}" name="Table253453568" displayName="Table253453568" ref="A4:N17" headerRowCount="0" insertRowShift="1" totalsRowShown="0" headerRowDxfId="118" tableBorderDxfId="117" totalsRowBorderDxfId="116" headerRowCellStyle="Normal" dataCellStyle="Normal">
  <tableColumns count="14">
    <tableColumn id="1" xr3:uid="{4CBC9017-817C-4EA1-B599-FDAB16AF585C}" name="Column1" headerRowDxfId="115" dataDxfId="114" dataCellStyle="Normal"/>
    <tableColumn id="16" xr3:uid="{331F944F-4F30-4883-A81C-7EADB0F6A2DD}" name="Column2" headerRowDxfId="113" dataDxfId="112" dataCellStyle="Normal"/>
    <tableColumn id="17" xr3:uid="{EBF81E81-6C7E-496D-B357-E49973F3881B}" name="Column3" headerRowDxfId="111" dataDxfId="110" dataCellStyle="Normal"/>
    <tableColumn id="15" xr3:uid="{2141568A-9DF5-491A-AF4E-5FD514F22908}" name="Column4" headerRowDxfId="109" dataDxfId="108" dataCellStyle="Normal"/>
    <tableColumn id="2" xr3:uid="{0BD93755-940B-4C0A-AF21-F63B5875F241}" name="Column22" headerRowDxfId="107" dataDxfId="106" dataCellStyle="Normal"/>
    <tableColumn id="3" xr3:uid="{E27FF3F8-091E-4F23-907B-90DC2D621B7C}" name="Column33" headerRowDxfId="105" dataDxfId="104" dataCellStyle="Normal"/>
    <tableColumn id="13" xr3:uid="{8835CC37-39DE-4AEF-8D28-F8F62A441ED5}" name="Column32" headerRowDxfId="103" dataDxfId="102" dataCellStyle="Normal"/>
    <tableColumn id="4" xr3:uid="{6010189E-C973-49DC-9282-19BEAABD2891}" name="Column43" headerRowDxfId="101" dataDxfId="100" dataCellStyle="Normal"/>
    <tableColumn id="11" xr3:uid="{CD349D4D-6BBA-4883-A379-BD85FC9175F0}" name="Column42" headerRowDxfId="99" dataDxfId="98" dataCellStyle="Normal"/>
    <tableColumn id="7" xr3:uid="{D0CB792A-A1D8-4C85-A155-2EA6335AD07A}" name="Column7" headerRowDxfId="97" dataDxfId="96" dataCellStyle="Percent"/>
    <tableColumn id="8" xr3:uid="{E6BE0AAE-0FF7-41FB-B23D-BA247B2D0FC9}" name="Column8" headerRowDxfId="95" dataDxfId="94" dataCellStyle="Currency"/>
    <tableColumn id="5" xr3:uid="{748D2D76-F769-49B2-9774-2A7CB28BA588}" name="Column5" headerRowDxfId="93" dataDxfId="92" dataCellStyle="Normal"/>
    <tableColumn id="12" xr3:uid="{49E9ECA3-1C1F-49F3-8B3F-DA332E2C25D4}" name="Column6" headerRowDxfId="91" dataDxfId="90" dataCellStyle="Currency"/>
    <tableColumn id="9" xr3:uid="{7F651E8C-B15A-40A7-A670-EF1E6E50BA58}" name="Column52" headerRowDxfId="89" dataDxfId="88" dataCellStyle="Currency"/>
  </tableColumns>
  <tableStyleInfo name="TableStyleLight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766A13B0-EE42-4D2D-BC5F-A43E1193CBD9}" name="Table25345411" displayName="Table25345411" ref="A4:M12" headerRowCount="0" insertRowShift="1" totalsRowShown="0" headerRowDxfId="87" dataDxfId="86" tableBorderDxfId="85" totalsRowBorderDxfId="84" headerRowCellStyle="Normal" dataCellStyle="Normal">
  <tableColumns count="13">
    <tableColumn id="1" xr3:uid="{A8BCDFFC-C891-4805-B7C1-7548EFC2087B}" name="Column1" headerRowDxfId="83" dataDxfId="82" dataCellStyle="Normal"/>
    <tableColumn id="16" xr3:uid="{26A9651A-2029-42C6-B190-ED8987BE35A3}" name="Column2" headerRowDxfId="81" dataDxfId="80" dataCellStyle="Normal"/>
    <tableColumn id="17" xr3:uid="{749BF8A8-8815-4798-A622-298AF57C3F11}" name="Column3" headerRowDxfId="79" dataDxfId="78" dataCellStyle="Normal"/>
    <tableColumn id="15" xr3:uid="{728FA9B0-D46C-4F4D-B439-3BF5E11B85B3}" name="Column4" headerRowDxfId="77" dataDxfId="76" dataCellStyle="Normal"/>
    <tableColumn id="2" xr3:uid="{642EAF22-9A69-46CD-BC4C-9C4C92D6380E}" name="Column22" headerRowDxfId="75" dataDxfId="74" dataCellStyle="Normal"/>
    <tableColumn id="3" xr3:uid="{95CACC7E-838B-408E-A38F-32C4984D9803}" name="Column33" headerRowDxfId="73" dataDxfId="72" dataCellStyle="Normal"/>
    <tableColumn id="13" xr3:uid="{E38B8AB4-D930-40F7-ABAC-0A5C99210CD6}" name="Column32" headerRowDxfId="71" dataDxfId="70" dataCellStyle="Normal"/>
    <tableColumn id="4" xr3:uid="{9F8083CF-675C-4477-87F0-528E575678AB}" name="Column43" headerRowDxfId="69" dataDxfId="68" dataCellStyle="Normal"/>
    <tableColumn id="11" xr3:uid="{9E919784-6C9B-44EF-B6DB-15B94E99D1CE}" name="Column42" headerRowDxfId="67" dataDxfId="66" dataCellStyle="Normal"/>
    <tableColumn id="7" xr3:uid="{94A94E7F-09CB-4FD0-967E-C541FD407572}" name="Column7" headerRowDxfId="65" dataDxfId="64" dataCellStyle="Percent"/>
    <tableColumn id="5" xr3:uid="{275FFA26-11ED-4099-9511-0CD801919A5B}" name="Column5" headerRowDxfId="63" dataDxfId="62" dataCellStyle="Normal"/>
    <tableColumn id="18" xr3:uid="{A292C2D8-D858-4F0D-8624-C6B37543A6B3}" name="Column9" headerRowDxfId="61" dataDxfId="60" dataCellStyle="Currency"/>
    <tableColumn id="6" xr3:uid="{547F7118-8946-44C2-AB0F-033C369FE8FA}" name="Column6" headerRowDxfId="59" dataDxfId="58" dataCellStyle="Normal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47"/>
  <sheetViews>
    <sheetView workbookViewId="0">
      <selection activeCell="E14" sqref="E14"/>
    </sheetView>
  </sheetViews>
  <sheetFormatPr defaultRowHeight="15" x14ac:dyDescent="0.25"/>
  <cols>
    <col min="1" max="1" width="16.140625" customWidth="1"/>
    <col min="2" max="2" width="11.7109375" style="6" customWidth="1"/>
    <col min="3" max="3" width="12.140625" style="6" customWidth="1"/>
    <col min="4" max="4" width="11.42578125" style="6" customWidth="1"/>
    <col min="5" max="5" width="10.7109375" customWidth="1"/>
    <col min="6" max="6" width="8" customWidth="1"/>
    <col min="7" max="7" width="7.28515625" customWidth="1"/>
    <col min="8" max="8" width="6.140625" style="26" customWidth="1"/>
    <col min="9" max="10" width="7.5703125" customWidth="1"/>
    <col min="11" max="11" width="14.28515625" customWidth="1"/>
    <col min="12" max="12" width="9.5703125" style="6" customWidth="1"/>
    <col min="13" max="13" width="17" customWidth="1"/>
  </cols>
  <sheetData>
    <row r="1" spans="1:14" ht="15.75" x14ac:dyDescent="0.25">
      <c r="A1" s="1"/>
      <c r="B1" s="2"/>
      <c r="C1" s="2"/>
      <c r="D1" s="2"/>
      <c r="E1" s="3"/>
      <c r="F1" s="4"/>
      <c r="G1" s="4"/>
      <c r="H1" s="4"/>
      <c r="I1" s="4"/>
      <c r="J1" s="4"/>
      <c r="K1" s="3"/>
      <c r="L1" s="5"/>
      <c r="M1" s="3"/>
      <c r="N1" t="s">
        <v>25</v>
      </c>
    </row>
    <row r="2" spans="1:14" ht="40.5" customHeight="1" x14ac:dyDescent="0.25">
      <c r="A2" s="106" t="s">
        <v>56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</row>
    <row r="3" spans="1:14" ht="16.5" hidden="1" thickTop="1" thickBot="1" x14ac:dyDescent="0.3">
      <c r="E3" s="100" t="s">
        <v>0</v>
      </c>
      <c r="F3" s="101"/>
      <c r="G3" s="101"/>
      <c r="H3" s="101"/>
      <c r="I3" s="101"/>
      <c r="J3" s="101"/>
      <c r="K3" s="102"/>
      <c r="L3" s="103" t="s">
        <v>1</v>
      </c>
      <c r="M3" s="104"/>
    </row>
    <row r="4" spans="1:14" ht="45" x14ac:dyDescent="0.25">
      <c r="A4" s="72" t="s">
        <v>2</v>
      </c>
      <c r="B4" s="8" t="s">
        <v>3</v>
      </c>
      <c r="C4" s="8" t="s">
        <v>4</v>
      </c>
      <c r="D4" s="27" t="s">
        <v>5</v>
      </c>
      <c r="E4" s="63" t="s">
        <v>6</v>
      </c>
      <c r="F4" s="11" t="s">
        <v>7</v>
      </c>
      <c r="G4" s="11" t="s">
        <v>8</v>
      </c>
      <c r="H4" s="11" t="s">
        <v>9</v>
      </c>
      <c r="I4" s="11" t="s">
        <v>10</v>
      </c>
      <c r="J4" s="27" t="s">
        <v>11</v>
      </c>
      <c r="K4" s="64" t="s">
        <v>12</v>
      </c>
      <c r="L4" s="31" t="s">
        <v>13</v>
      </c>
      <c r="M4" s="65" t="s">
        <v>14</v>
      </c>
    </row>
    <row r="5" spans="1:14" ht="21" customHeight="1" x14ac:dyDescent="0.25">
      <c r="A5" s="73" t="s">
        <v>15</v>
      </c>
      <c r="B5" s="13">
        <v>3</v>
      </c>
      <c r="C5" s="13">
        <v>3</v>
      </c>
      <c r="D5" s="14">
        <v>1</v>
      </c>
      <c r="E5" s="66">
        <v>70</v>
      </c>
      <c r="F5" s="16">
        <v>0.08</v>
      </c>
      <c r="G5" s="16">
        <v>0.2</v>
      </c>
      <c r="H5" s="16">
        <v>0</v>
      </c>
      <c r="I5" s="16">
        <v>0</v>
      </c>
      <c r="J5" s="28"/>
      <c r="K5" s="67">
        <f>$D5*($E5*(1+$F5+$G5+$H5-$I5))</f>
        <v>89.600000000000009</v>
      </c>
      <c r="L5" s="32">
        <v>1</v>
      </c>
      <c r="M5" s="68">
        <f>Table25345[[#This Row],[Column5]]*Table25345[[#This Row],[Column9]]</f>
        <v>89.600000000000009</v>
      </c>
    </row>
    <row r="6" spans="1:14" ht="21" customHeight="1" x14ac:dyDescent="0.25">
      <c r="A6" s="73" t="s">
        <v>16</v>
      </c>
      <c r="B6" s="13">
        <v>6</v>
      </c>
      <c r="C6" s="13">
        <v>6</v>
      </c>
      <c r="D6" s="14">
        <v>1</v>
      </c>
      <c r="E6" s="66">
        <v>81</v>
      </c>
      <c r="F6" s="16">
        <v>0.08</v>
      </c>
      <c r="G6" s="16">
        <v>0.2</v>
      </c>
      <c r="H6" s="16">
        <v>0</v>
      </c>
      <c r="I6" s="16">
        <v>0</v>
      </c>
      <c r="J6" s="28"/>
      <c r="K6" s="67">
        <f t="shared" ref="K6:K14" si="0">$D6*($E6*(1+$F6+$G6+$H6-$I6))</f>
        <v>103.68</v>
      </c>
      <c r="L6" s="32">
        <v>1.5</v>
      </c>
      <c r="M6" s="68">
        <f>Table25345[[#This Row],[Column5]]*Table25345[[#This Row],[Column9]]</f>
        <v>155.52000000000001</v>
      </c>
    </row>
    <row r="7" spans="1:14" ht="21" customHeight="1" x14ac:dyDescent="0.25">
      <c r="A7" s="73" t="s">
        <v>53</v>
      </c>
      <c r="B7" s="18">
        <v>12</v>
      </c>
      <c r="C7" s="13" t="s">
        <v>19</v>
      </c>
      <c r="D7" s="14">
        <v>1</v>
      </c>
      <c r="E7" s="66">
        <v>97</v>
      </c>
      <c r="F7" s="16">
        <v>0.08</v>
      </c>
      <c r="G7" s="16">
        <v>0.2</v>
      </c>
      <c r="H7" s="16">
        <v>0</v>
      </c>
      <c r="I7" s="16">
        <v>0</v>
      </c>
      <c r="J7" s="28"/>
      <c r="K7" s="67">
        <f t="shared" si="0"/>
        <v>124.16</v>
      </c>
      <c r="L7" s="32">
        <v>1.5</v>
      </c>
      <c r="M7" s="68">
        <f>Table25345[[#This Row],[Column5]]*Table25345[[#This Row],[Column9]]</f>
        <v>186.24</v>
      </c>
    </row>
    <row r="8" spans="1:14" ht="21" customHeight="1" x14ac:dyDescent="0.25">
      <c r="A8" s="73" t="s">
        <v>20</v>
      </c>
      <c r="B8" s="13">
        <v>8</v>
      </c>
      <c r="C8" s="13">
        <v>3</v>
      </c>
      <c r="D8" s="14">
        <v>1</v>
      </c>
      <c r="E8" s="66">
        <v>118</v>
      </c>
      <c r="F8" s="16">
        <v>0.08</v>
      </c>
      <c r="G8" s="16">
        <v>0.2</v>
      </c>
      <c r="H8" s="16">
        <v>0</v>
      </c>
      <c r="I8" s="16">
        <v>0</v>
      </c>
      <c r="J8" s="28"/>
      <c r="K8" s="67">
        <f t="shared" si="0"/>
        <v>151.04</v>
      </c>
      <c r="L8" s="32">
        <v>2</v>
      </c>
      <c r="M8" s="68">
        <f>Table25345[[#This Row],[Column5]]*Table25345[[#This Row],[Column9]]</f>
        <v>302.08</v>
      </c>
    </row>
    <row r="9" spans="1:14" ht="21" customHeight="1" x14ac:dyDescent="0.25">
      <c r="A9" s="73" t="s">
        <v>21</v>
      </c>
      <c r="B9" s="13">
        <v>12</v>
      </c>
      <c r="C9" s="13">
        <v>8</v>
      </c>
      <c r="D9" s="14">
        <v>1</v>
      </c>
      <c r="E9" s="66">
        <f>130</f>
        <v>130</v>
      </c>
      <c r="F9" s="16">
        <v>0.08</v>
      </c>
      <c r="G9" s="16">
        <v>0.2</v>
      </c>
      <c r="H9" s="16">
        <v>0</v>
      </c>
      <c r="I9" s="16">
        <v>0</v>
      </c>
      <c r="J9" s="28"/>
      <c r="K9" s="67">
        <f t="shared" si="0"/>
        <v>166.4</v>
      </c>
      <c r="L9" s="32">
        <v>2</v>
      </c>
      <c r="M9" s="68">
        <f>Table25345[[#This Row],[Column5]]*Table25345[[#This Row],[Column9]]</f>
        <v>332.8</v>
      </c>
    </row>
    <row r="10" spans="1:14" ht="21" customHeight="1" x14ac:dyDescent="0.25">
      <c r="A10" s="73" t="s">
        <v>22</v>
      </c>
      <c r="B10" s="13">
        <v>18</v>
      </c>
      <c r="C10" s="13">
        <v>12</v>
      </c>
      <c r="D10" s="14">
        <v>1</v>
      </c>
      <c r="E10" s="66">
        <v>155</v>
      </c>
      <c r="F10" s="16">
        <v>0.08</v>
      </c>
      <c r="G10" s="16">
        <v>0.2</v>
      </c>
      <c r="H10" s="16">
        <v>0</v>
      </c>
      <c r="I10" s="16">
        <v>0</v>
      </c>
      <c r="J10" s="28"/>
      <c r="K10" s="67">
        <f t="shared" si="0"/>
        <v>198.4</v>
      </c>
      <c r="L10" s="32">
        <v>3</v>
      </c>
      <c r="M10" s="68">
        <f>Table25345[[#This Row],[Column5]]*Table25345[[#This Row],[Column9]]</f>
        <v>595.20000000000005</v>
      </c>
    </row>
    <row r="11" spans="1:14" ht="21" customHeight="1" x14ac:dyDescent="0.25">
      <c r="A11" s="73" t="s">
        <v>22</v>
      </c>
      <c r="B11" s="13">
        <v>26</v>
      </c>
      <c r="C11" s="13">
        <v>15</v>
      </c>
      <c r="D11" s="14">
        <v>1</v>
      </c>
      <c r="E11" s="66">
        <v>185</v>
      </c>
      <c r="F11" s="16">
        <v>0.08</v>
      </c>
      <c r="G11" s="16">
        <v>0.2</v>
      </c>
      <c r="H11" s="16">
        <v>0</v>
      </c>
      <c r="I11" s="16">
        <v>0</v>
      </c>
      <c r="J11" s="28"/>
      <c r="K11" s="67">
        <f t="shared" si="0"/>
        <v>236.8</v>
      </c>
      <c r="L11" s="32">
        <v>3</v>
      </c>
      <c r="M11" s="68">
        <f>Table25345[[#This Row],[Column5]]*Table25345[[#This Row],[Column9]]</f>
        <v>710.40000000000009</v>
      </c>
    </row>
    <row r="12" spans="1:14" ht="21" customHeight="1" x14ac:dyDescent="0.25">
      <c r="A12" s="73" t="s">
        <v>41</v>
      </c>
      <c r="B12" s="13">
        <v>18</v>
      </c>
      <c r="C12" s="13">
        <v>12</v>
      </c>
      <c r="D12" s="13">
        <v>1</v>
      </c>
      <c r="E12" s="66">
        <v>130</v>
      </c>
      <c r="F12" s="16">
        <v>0.08</v>
      </c>
      <c r="G12" s="16">
        <v>0.2</v>
      </c>
      <c r="H12" s="16">
        <v>0</v>
      </c>
      <c r="I12" s="16">
        <v>0</v>
      </c>
      <c r="J12" s="28"/>
      <c r="K12" s="67">
        <f t="shared" si="0"/>
        <v>166.4</v>
      </c>
      <c r="L12" s="32">
        <v>2</v>
      </c>
      <c r="M12" s="68">
        <f>Table25345[[#This Row],[Column5]]*Table25345[[#This Row],[Column9]]</f>
        <v>332.8</v>
      </c>
    </row>
    <row r="13" spans="1:14" ht="21" customHeight="1" x14ac:dyDescent="0.25">
      <c r="A13" s="73" t="s">
        <v>41</v>
      </c>
      <c r="B13" s="13" t="s">
        <v>51</v>
      </c>
      <c r="C13" s="13">
        <v>26</v>
      </c>
      <c r="D13" s="14">
        <v>1</v>
      </c>
      <c r="E13" s="66">
        <v>150</v>
      </c>
      <c r="F13" s="16">
        <v>0.08</v>
      </c>
      <c r="G13" s="16">
        <v>0.2</v>
      </c>
      <c r="H13" s="16">
        <v>0</v>
      </c>
      <c r="I13" s="16">
        <v>0</v>
      </c>
      <c r="J13" s="28"/>
      <c r="K13" s="67">
        <f t="shared" si="0"/>
        <v>192</v>
      </c>
      <c r="L13" s="32">
        <v>2</v>
      </c>
      <c r="M13" s="68">
        <f>Table25345[[#This Row],[Column5]]*Table25345[[#This Row],[Column9]]</f>
        <v>384</v>
      </c>
    </row>
    <row r="14" spans="1:14" ht="21" customHeight="1" x14ac:dyDescent="0.25">
      <c r="A14" s="73" t="s">
        <v>41</v>
      </c>
      <c r="B14" s="13" t="s">
        <v>52</v>
      </c>
      <c r="C14" s="13">
        <v>26</v>
      </c>
      <c r="D14" s="13">
        <v>1</v>
      </c>
      <c r="E14" s="66">
        <v>165</v>
      </c>
      <c r="F14" s="16">
        <v>0.08</v>
      </c>
      <c r="G14" s="16">
        <v>0.2</v>
      </c>
      <c r="H14" s="16">
        <v>0</v>
      </c>
      <c r="I14" s="16">
        <v>0</v>
      </c>
      <c r="J14" s="28"/>
      <c r="K14" s="67">
        <f t="shared" si="0"/>
        <v>211.20000000000002</v>
      </c>
      <c r="L14" s="32">
        <v>2</v>
      </c>
      <c r="M14" s="68">
        <f>Table25345[[#This Row],[Column5]]*Table25345[[#This Row],[Column9]]</f>
        <v>422.40000000000003</v>
      </c>
    </row>
    <row r="15" spans="1:14" ht="21" customHeight="1" x14ac:dyDescent="0.25">
      <c r="A15" s="74" t="s">
        <v>24</v>
      </c>
      <c r="B15" s="20">
        <v>55</v>
      </c>
      <c r="C15" s="20">
        <v>55</v>
      </c>
      <c r="D15" s="21">
        <v>4</v>
      </c>
      <c r="E15" s="70" t="s">
        <v>25</v>
      </c>
      <c r="F15" s="20" t="s">
        <v>25</v>
      </c>
      <c r="G15" s="20"/>
      <c r="H15" s="20" t="s">
        <v>25</v>
      </c>
      <c r="I15" s="20" t="s">
        <v>25</v>
      </c>
      <c r="J15" s="21"/>
      <c r="K15" s="71" t="s">
        <v>26</v>
      </c>
      <c r="L15" s="33"/>
      <c r="M15" s="69" t="s">
        <v>26</v>
      </c>
    </row>
    <row r="16" spans="1:14" ht="17.25" customHeight="1" x14ac:dyDescent="0.25">
      <c r="E16" s="24"/>
      <c r="H16"/>
      <c r="L16" s="25"/>
    </row>
    <row r="17" spans="1:13" ht="15.75" x14ac:dyDescent="0.25">
      <c r="A17" s="47" t="s">
        <v>27</v>
      </c>
      <c r="B17" s="48"/>
      <c r="C17" s="48"/>
      <c r="D17" s="48"/>
      <c r="E17" s="49"/>
      <c r="F17" s="50"/>
      <c r="G17" s="50"/>
      <c r="H17" s="50"/>
      <c r="I17" s="50"/>
      <c r="J17" s="44"/>
      <c r="K17" s="41"/>
      <c r="L17" s="5"/>
      <c r="M17" s="3"/>
    </row>
    <row r="18" spans="1:13" ht="15.75" x14ac:dyDescent="0.25">
      <c r="A18" s="47"/>
      <c r="B18" s="48"/>
      <c r="C18" s="48"/>
      <c r="D18" s="48"/>
      <c r="E18" s="49"/>
      <c r="F18" s="50"/>
      <c r="G18" s="50"/>
      <c r="H18" s="50"/>
      <c r="I18" s="50"/>
      <c r="J18" s="44"/>
      <c r="K18" s="41"/>
      <c r="L18" s="5"/>
      <c r="M18" s="3"/>
    </row>
    <row r="19" spans="1:13" ht="15.75" x14ac:dyDescent="0.25">
      <c r="A19" s="47" t="s">
        <v>28</v>
      </c>
      <c r="B19" s="48"/>
      <c r="C19" s="48"/>
      <c r="D19" s="48"/>
      <c r="E19" s="49"/>
      <c r="F19" s="50"/>
      <c r="G19" s="50"/>
      <c r="H19" s="50"/>
      <c r="I19" s="50"/>
      <c r="J19" s="44"/>
      <c r="K19" s="41"/>
      <c r="L19" s="5"/>
      <c r="M19" s="3"/>
    </row>
    <row r="20" spans="1:13" ht="15.75" x14ac:dyDescent="0.25">
      <c r="A20" s="47" t="s">
        <v>29</v>
      </c>
      <c r="B20" s="48"/>
      <c r="C20" s="48"/>
      <c r="D20" s="48"/>
      <c r="E20" s="49"/>
      <c r="F20" s="50"/>
      <c r="G20" s="50"/>
      <c r="H20" s="50"/>
      <c r="I20" s="50"/>
      <c r="J20" s="44"/>
      <c r="K20" s="41"/>
      <c r="L20" s="5"/>
      <c r="M20" s="3"/>
    </row>
    <row r="21" spans="1:13" ht="15.75" x14ac:dyDescent="0.25">
      <c r="A21" s="47" t="s">
        <v>30</v>
      </c>
      <c r="B21" s="48"/>
      <c r="C21" s="48"/>
      <c r="D21" s="51"/>
      <c r="E21" s="52"/>
      <c r="F21" s="52"/>
      <c r="G21" s="52"/>
      <c r="H21" s="53"/>
      <c r="I21" s="52"/>
      <c r="J21" s="30"/>
      <c r="K21" s="42"/>
    </row>
    <row r="22" spans="1:13" ht="15.75" x14ac:dyDescent="0.25">
      <c r="A22" s="47" t="s">
        <v>31</v>
      </c>
      <c r="B22" s="48"/>
      <c r="C22" s="48"/>
      <c r="D22" s="51"/>
      <c r="E22" s="52"/>
      <c r="F22" s="52"/>
      <c r="G22" s="52"/>
      <c r="H22" s="53"/>
      <c r="I22" s="52"/>
      <c r="J22" s="30"/>
      <c r="K22" s="42"/>
    </row>
    <row r="23" spans="1:13" ht="15.75" x14ac:dyDescent="0.25">
      <c r="A23" s="47" t="s">
        <v>32</v>
      </c>
      <c r="B23" s="48"/>
      <c r="C23" s="48"/>
      <c r="D23" s="51"/>
      <c r="E23" s="52"/>
      <c r="F23" s="52"/>
      <c r="G23" s="52"/>
      <c r="H23" s="53"/>
      <c r="I23" s="52"/>
      <c r="J23" s="30"/>
      <c r="K23" s="42"/>
    </row>
    <row r="24" spans="1:13" x14ac:dyDescent="0.25">
      <c r="A24" s="52"/>
      <c r="B24" s="51"/>
      <c r="C24" s="51"/>
      <c r="D24" s="51"/>
      <c r="E24" s="52"/>
      <c r="F24" s="52"/>
      <c r="G24" s="52"/>
      <c r="H24" s="53"/>
      <c r="I24" s="52"/>
      <c r="J24" s="30"/>
      <c r="K24" s="42"/>
    </row>
    <row r="25" spans="1:13" x14ac:dyDescent="0.25">
      <c r="A25" s="30"/>
      <c r="B25" s="46"/>
      <c r="C25" s="46"/>
      <c r="D25" s="46"/>
      <c r="E25" s="30"/>
      <c r="F25" s="30"/>
      <c r="G25" s="30"/>
      <c r="H25" s="45"/>
      <c r="I25" s="30"/>
      <c r="J25" s="30"/>
      <c r="K25" s="42"/>
    </row>
    <row r="26" spans="1:13" ht="15.75" x14ac:dyDescent="0.25">
      <c r="A26" s="105"/>
      <c r="B26" s="105"/>
      <c r="C26" s="105"/>
      <c r="D26" s="105"/>
      <c r="E26" s="105"/>
      <c r="F26" s="105"/>
      <c r="G26" s="105"/>
      <c r="H26" s="45"/>
      <c r="I26" s="30"/>
      <c r="J26" s="30"/>
    </row>
    <row r="28" spans="1:13" ht="15.75" x14ac:dyDescent="0.25">
      <c r="A28" s="34"/>
      <c r="B28" s="35"/>
      <c r="C28" s="35"/>
      <c r="D28" s="35"/>
      <c r="E28" s="34"/>
      <c r="F28" s="36"/>
      <c r="G28" s="34"/>
    </row>
    <row r="29" spans="1:13" ht="15.75" x14ac:dyDescent="0.25">
      <c r="A29" s="34"/>
      <c r="B29" s="35"/>
      <c r="C29" s="35"/>
      <c r="D29" s="37"/>
      <c r="E29" s="34"/>
      <c r="F29" s="36"/>
      <c r="G29" s="34"/>
    </row>
    <row r="30" spans="1:13" ht="15.75" x14ac:dyDescent="0.25">
      <c r="A30" s="34"/>
      <c r="B30" s="35"/>
      <c r="C30" s="35"/>
      <c r="D30" s="37"/>
      <c r="E30" s="34"/>
      <c r="F30" s="36"/>
      <c r="G30" s="34"/>
    </row>
    <row r="31" spans="1:13" ht="15.75" x14ac:dyDescent="0.25">
      <c r="A31" s="34"/>
      <c r="B31" s="35"/>
      <c r="C31" s="35"/>
      <c r="D31" s="35"/>
      <c r="E31" s="34"/>
      <c r="F31" s="36"/>
      <c r="G31" s="34"/>
    </row>
    <row r="32" spans="1:13" ht="15.75" x14ac:dyDescent="0.25">
      <c r="A32" s="34"/>
      <c r="B32" s="35"/>
      <c r="C32" s="35"/>
      <c r="D32" s="35"/>
      <c r="E32" s="34"/>
      <c r="F32" s="36"/>
      <c r="G32" s="34"/>
    </row>
    <row r="33" spans="1:13" ht="15.75" x14ac:dyDescent="0.25">
      <c r="A33" s="38"/>
      <c r="B33" s="39"/>
      <c r="C33" s="39"/>
      <c r="D33" s="39"/>
      <c r="E33" s="38"/>
      <c r="F33" s="40"/>
      <c r="G33" s="38"/>
    </row>
    <row r="34" spans="1:13" ht="15.75" x14ac:dyDescent="0.25">
      <c r="A34" s="38"/>
      <c r="B34" s="39"/>
      <c r="C34" s="39"/>
      <c r="D34" s="39"/>
      <c r="E34" s="38"/>
      <c r="F34" s="40"/>
      <c r="G34" s="38"/>
    </row>
    <row r="35" spans="1:13" ht="15.75" x14ac:dyDescent="0.25">
      <c r="A35" s="38"/>
      <c r="B35" s="39"/>
      <c r="C35" s="39"/>
      <c r="D35" s="39"/>
      <c r="E35" s="38"/>
      <c r="F35" s="40"/>
      <c r="G35" s="38"/>
    </row>
    <row r="36" spans="1:13" ht="15.75" x14ac:dyDescent="0.25">
      <c r="A36" s="38"/>
      <c r="B36" s="39"/>
      <c r="C36" s="39"/>
      <c r="D36" s="39"/>
      <c r="E36" s="38"/>
      <c r="F36" s="40"/>
      <c r="G36" s="38"/>
    </row>
    <row r="37" spans="1:13" ht="15.75" x14ac:dyDescent="0.25">
      <c r="A37" s="34"/>
      <c r="B37" s="35"/>
      <c r="C37" s="35"/>
      <c r="D37" s="35"/>
      <c r="E37" s="34"/>
      <c r="F37" s="36"/>
      <c r="G37" s="34"/>
    </row>
    <row r="38" spans="1:13" ht="15.75" x14ac:dyDescent="0.25">
      <c r="A38" s="34"/>
      <c r="B38" s="35"/>
      <c r="C38" s="35"/>
      <c r="D38" s="35"/>
      <c r="E38" s="34"/>
      <c r="F38" s="36"/>
      <c r="G38" s="34"/>
    </row>
    <row r="39" spans="1:13" ht="15.75" x14ac:dyDescent="0.25">
      <c r="A39" s="34"/>
      <c r="B39" s="35"/>
      <c r="C39" s="35"/>
      <c r="D39" s="35"/>
      <c r="E39" s="34"/>
      <c r="F39" s="36"/>
      <c r="G39" s="34"/>
    </row>
    <row r="41" spans="1:13" ht="15.75" x14ac:dyDescent="0.25">
      <c r="A41" s="1"/>
      <c r="B41" s="2"/>
      <c r="C41" s="2"/>
      <c r="D41" s="2"/>
      <c r="E41" s="3"/>
      <c r="F41" s="4"/>
      <c r="G41" s="4"/>
      <c r="H41" s="4"/>
      <c r="I41" s="4"/>
      <c r="J41" s="4"/>
      <c r="K41" s="3"/>
      <c r="L41" s="5"/>
      <c r="M41" s="3"/>
    </row>
    <row r="42" spans="1:13" ht="15.75" x14ac:dyDescent="0.25">
      <c r="A42" s="1"/>
      <c r="B42" s="2"/>
      <c r="C42" s="2"/>
      <c r="D42" s="2"/>
      <c r="E42" s="3"/>
      <c r="F42" s="4"/>
      <c r="G42" s="4"/>
      <c r="H42" s="4"/>
      <c r="I42" s="4"/>
      <c r="J42" s="4"/>
      <c r="K42" s="3"/>
      <c r="L42" s="5"/>
      <c r="M42" s="3"/>
    </row>
    <row r="43" spans="1:13" ht="15.75" x14ac:dyDescent="0.25">
      <c r="A43" s="1"/>
      <c r="B43" s="2"/>
      <c r="C43" s="2"/>
      <c r="D43" s="2"/>
      <c r="E43" s="3"/>
      <c r="F43" s="4"/>
      <c r="G43" s="4"/>
      <c r="H43" s="4"/>
      <c r="I43" s="4"/>
      <c r="J43" s="4"/>
      <c r="K43" s="3"/>
      <c r="L43" s="5"/>
      <c r="M43" s="3"/>
    </row>
    <row r="44" spans="1:13" ht="15.75" x14ac:dyDescent="0.25">
      <c r="A44" s="1"/>
      <c r="B44" s="2"/>
      <c r="C44" s="2"/>
    </row>
    <row r="45" spans="1:13" ht="15.75" x14ac:dyDescent="0.25">
      <c r="A45" s="1"/>
      <c r="B45" s="2"/>
      <c r="C45" s="2"/>
    </row>
    <row r="46" spans="1:13" ht="15.75" x14ac:dyDescent="0.25">
      <c r="A46" s="1"/>
      <c r="B46" s="2"/>
      <c r="C46" s="2"/>
    </row>
    <row r="47" spans="1:13" ht="15.75" x14ac:dyDescent="0.25">
      <c r="A47" s="1" t="s">
        <v>25</v>
      </c>
      <c r="B47" s="2"/>
      <c r="C47" s="2"/>
    </row>
  </sheetData>
  <mergeCells count="4">
    <mergeCell ref="E3:K3"/>
    <mergeCell ref="L3:M3"/>
    <mergeCell ref="A26:G26"/>
    <mergeCell ref="A2:M2"/>
  </mergeCells>
  <pageMargins left="0.25" right="0.25" top="0.75" bottom="0.75" header="0.3" footer="0.3"/>
  <pageSetup scale="90" fitToHeight="0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48"/>
  <sheetViews>
    <sheetView workbookViewId="0">
      <selection activeCell="L15" sqref="L15"/>
    </sheetView>
  </sheetViews>
  <sheetFormatPr defaultRowHeight="15" x14ac:dyDescent="0.25"/>
  <cols>
    <col min="1" max="1" width="16.140625" customWidth="1"/>
    <col min="2" max="2" width="11.7109375" style="6" customWidth="1"/>
    <col min="3" max="3" width="12.140625" style="6" customWidth="1"/>
    <col min="4" max="4" width="13" style="6" customWidth="1"/>
    <col min="5" max="5" width="10.7109375" customWidth="1"/>
    <col min="6" max="6" width="8" customWidth="1"/>
    <col min="7" max="7" width="7.28515625" customWidth="1"/>
    <col min="8" max="8" width="6.140625" style="26" customWidth="1"/>
    <col min="9" max="10" width="7.5703125" customWidth="1"/>
    <col min="11" max="11" width="9.42578125" style="55" customWidth="1"/>
    <col min="12" max="13" width="14.28515625" customWidth="1"/>
  </cols>
  <sheetData>
    <row r="1" spans="1:13" ht="15.75" x14ac:dyDescent="0.25">
      <c r="A1" s="1"/>
      <c r="B1" s="2"/>
      <c r="C1" s="2"/>
      <c r="D1" s="2"/>
      <c r="E1" s="3"/>
      <c r="F1" s="4"/>
      <c r="G1" s="4"/>
      <c r="H1" s="4"/>
      <c r="I1" s="4"/>
      <c r="J1" s="4"/>
      <c r="K1" s="3"/>
      <c r="L1" s="3"/>
      <c r="M1" s="3"/>
    </row>
    <row r="2" spans="1:13" ht="37.5" customHeight="1" x14ac:dyDescent="0.25">
      <c r="A2" s="106" t="s">
        <v>57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76"/>
    </row>
    <row r="3" spans="1:13" ht="16.5" hidden="1" customHeight="1" thickTop="1" thickBot="1" x14ac:dyDescent="0.25">
      <c r="E3" s="100" t="s">
        <v>0</v>
      </c>
      <c r="F3" s="101"/>
      <c r="G3" s="101"/>
      <c r="H3" s="101"/>
      <c r="I3" s="101"/>
      <c r="J3" s="101"/>
      <c r="K3" s="101"/>
      <c r="L3" s="102"/>
      <c r="M3" s="54"/>
    </row>
    <row r="4" spans="1:13" ht="45" x14ac:dyDescent="0.25">
      <c r="A4" s="7" t="s">
        <v>2</v>
      </c>
      <c r="B4" s="8" t="s">
        <v>3</v>
      </c>
      <c r="C4" s="8" t="s">
        <v>4</v>
      </c>
      <c r="D4" s="9" t="s">
        <v>5</v>
      </c>
      <c r="E4" s="10" t="s">
        <v>6</v>
      </c>
      <c r="F4" s="11" t="s">
        <v>7</v>
      </c>
      <c r="G4" s="11" t="s">
        <v>8</v>
      </c>
      <c r="H4" s="11" t="s">
        <v>9</v>
      </c>
      <c r="I4" s="11" t="s">
        <v>10</v>
      </c>
      <c r="J4" s="27" t="s">
        <v>11</v>
      </c>
      <c r="K4" s="57" t="s">
        <v>33</v>
      </c>
      <c r="L4" s="56" t="s">
        <v>34</v>
      </c>
      <c r="M4" s="56" t="s">
        <v>35</v>
      </c>
    </row>
    <row r="5" spans="1:13" ht="21" customHeight="1" x14ac:dyDescent="0.25">
      <c r="A5" s="73" t="s">
        <v>15</v>
      </c>
      <c r="B5" s="13">
        <v>3</v>
      </c>
      <c r="C5" s="13">
        <v>3</v>
      </c>
      <c r="D5" s="14">
        <v>1</v>
      </c>
      <c r="E5" s="15">
        <v>70</v>
      </c>
      <c r="F5" s="61">
        <v>0.08</v>
      </c>
      <c r="G5" s="61">
        <v>0.2</v>
      </c>
      <c r="H5" s="61">
        <v>0</v>
      </c>
      <c r="I5" s="61">
        <v>0</v>
      </c>
      <c r="J5" s="28"/>
      <c r="K5" s="58">
        <v>5</v>
      </c>
      <c r="L5" s="17">
        <f>$D5*($E5*(1+$F5+$G5+$H5-$I5))</f>
        <v>89.600000000000009</v>
      </c>
      <c r="M5" s="17">
        <f>Table253453[[#This Row],[Column5]]+Table253453[[#This Row],[Column8]]</f>
        <v>94.600000000000009</v>
      </c>
    </row>
    <row r="6" spans="1:13" ht="21" customHeight="1" x14ac:dyDescent="0.25">
      <c r="A6" s="73" t="s">
        <v>16</v>
      </c>
      <c r="B6" s="13">
        <v>6</v>
      </c>
      <c r="C6" s="13">
        <v>6</v>
      </c>
      <c r="D6" s="14">
        <v>1</v>
      </c>
      <c r="E6" s="15">
        <v>81</v>
      </c>
      <c r="F6" s="61">
        <v>0.08</v>
      </c>
      <c r="G6" s="61">
        <v>0.2</v>
      </c>
      <c r="H6" s="61">
        <v>0</v>
      </c>
      <c r="I6" s="61">
        <v>0</v>
      </c>
      <c r="J6" s="28"/>
      <c r="K6" s="58">
        <v>5</v>
      </c>
      <c r="L6" s="17">
        <f>$D6*($E6*(1+$F6+$G6+$H6-$I6))</f>
        <v>103.68</v>
      </c>
      <c r="M6" s="17">
        <f>Table253453[[#This Row],[Column5]]+Table253453[[#This Row],[Column8]]</f>
        <v>108.68</v>
      </c>
    </row>
    <row r="7" spans="1:13" ht="21" customHeight="1" x14ac:dyDescent="0.25">
      <c r="A7" s="73" t="s">
        <v>53</v>
      </c>
      <c r="B7" s="18">
        <v>12</v>
      </c>
      <c r="C7" s="13" t="s">
        <v>19</v>
      </c>
      <c r="D7" s="14">
        <v>1.5</v>
      </c>
      <c r="E7" s="15">
        <v>97</v>
      </c>
      <c r="F7" s="61">
        <v>0.08</v>
      </c>
      <c r="G7" s="61">
        <v>0.2</v>
      </c>
      <c r="H7" s="61">
        <v>0</v>
      </c>
      <c r="I7" s="61">
        <v>0</v>
      </c>
      <c r="J7" s="28"/>
      <c r="K7" s="58">
        <v>5</v>
      </c>
      <c r="L7" s="17">
        <f t="shared" ref="L7:L14" si="0">$D7*($E7*(1+$F7+$G7+$H7-$I7))</f>
        <v>186.24</v>
      </c>
      <c r="M7" s="17">
        <f>Table253453[[#This Row],[Column5]]+Table253453[[#This Row],[Column8]]</f>
        <v>191.24</v>
      </c>
    </row>
    <row r="8" spans="1:13" ht="21" customHeight="1" x14ac:dyDescent="0.25">
      <c r="A8" s="73" t="s">
        <v>20</v>
      </c>
      <c r="B8" s="13">
        <v>8</v>
      </c>
      <c r="C8" s="13">
        <v>3</v>
      </c>
      <c r="D8" s="14">
        <v>2</v>
      </c>
      <c r="E8" s="15">
        <v>118</v>
      </c>
      <c r="F8" s="61">
        <v>0.08</v>
      </c>
      <c r="G8" s="61">
        <v>0.2</v>
      </c>
      <c r="H8" s="61">
        <v>0</v>
      </c>
      <c r="I8" s="61">
        <v>0</v>
      </c>
      <c r="J8" s="28"/>
      <c r="K8" s="58">
        <v>5</v>
      </c>
      <c r="L8" s="17">
        <f t="shared" si="0"/>
        <v>302.08</v>
      </c>
      <c r="M8" s="17">
        <f>Table253453[[#This Row],[Column5]]+Table253453[[#This Row],[Column8]]</f>
        <v>307.08</v>
      </c>
    </row>
    <row r="9" spans="1:13" ht="21" customHeight="1" x14ac:dyDescent="0.25">
      <c r="A9" s="73" t="s">
        <v>21</v>
      </c>
      <c r="B9" s="13">
        <v>12</v>
      </c>
      <c r="C9" s="13">
        <v>8</v>
      </c>
      <c r="D9" s="14">
        <v>2</v>
      </c>
      <c r="E9" s="15">
        <v>130</v>
      </c>
      <c r="F9" s="61">
        <v>0.08</v>
      </c>
      <c r="G9" s="61">
        <v>0.2</v>
      </c>
      <c r="H9" s="61">
        <v>0</v>
      </c>
      <c r="I9" s="61">
        <v>0</v>
      </c>
      <c r="J9" s="28"/>
      <c r="K9" s="58">
        <v>5</v>
      </c>
      <c r="L9" s="17">
        <f t="shared" si="0"/>
        <v>332.8</v>
      </c>
      <c r="M9" s="17">
        <f>Table253453[[#This Row],[Column5]]+Table253453[[#This Row],[Column8]]</f>
        <v>337.8</v>
      </c>
    </row>
    <row r="10" spans="1:13" ht="21" customHeight="1" x14ac:dyDescent="0.25">
      <c r="A10" s="73" t="s">
        <v>22</v>
      </c>
      <c r="B10" s="13">
        <v>18</v>
      </c>
      <c r="C10" s="13">
        <v>12</v>
      </c>
      <c r="D10" s="14">
        <v>2</v>
      </c>
      <c r="E10" s="15">
        <v>155</v>
      </c>
      <c r="F10" s="61">
        <v>0.08</v>
      </c>
      <c r="G10" s="61">
        <v>0.2</v>
      </c>
      <c r="H10" s="61">
        <v>0</v>
      </c>
      <c r="I10" s="61">
        <v>0</v>
      </c>
      <c r="J10" s="28"/>
      <c r="K10" s="58">
        <v>12</v>
      </c>
      <c r="L10" s="17">
        <f t="shared" si="0"/>
        <v>396.8</v>
      </c>
      <c r="M10" s="17">
        <f>Table253453[[#This Row],[Column5]]+Table253453[[#This Row],[Column8]]</f>
        <v>408.8</v>
      </c>
    </row>
    <row r="11" spans="1:13" ht="21" customHeight="1" x14ac:dyDescent="0.25">
      <c r="A11" s="73" t="s">
        <v>22</v>
      </c>
      <c r="B11" s="13">
        <v>26</v>
      </c>
      <c r="C11" s="13">
        <v>15</v>
      </c>
      <c r="D11" s="14">
        <v>2</v>
      </c>
      <c r="E11" s="15">
        <v>185</v>
      </c>
      <c r="F11" s="61">
        <v>0.08</v>
      </c>
      <c r="G11" s="61">
        <v>0.2</v>
      </c>
      <c r="H11" s="61">
        <v>0</v>
      </c>
      <c r="I11" s="61">
        <v>0</v>
      </c>
      <c r="J11" s="28"/>
      <c r="K11" s="58">
        <v>12</v>
      </c>
      <c r="L11" s="17">
        <f t="shared" si="0"/>
        <v>473.6</v>
      </c>
      <c r="M11" s="17">
        <f>Table253453[[#This Row],[Column5]]+Table253453[[#This Row],[Column8]]</f>
        <v>485.6</v>
      </c>
    </row>
    <row r="12" spans="1:13" ht="21" customHeight="1" x14ac:dyDescent="0.25">
      <c r="A12" s="73" t="s">
        <v>41</v>
      </c>
      <c r="B12" s="13">
        <v>18</v>
      </c>
      <c r="C12" s="13">
        <v>12</v>
      </c>
      <c r="D12" s="13">
        <v>2</v>
      </c>
      <c r="E12" s="15">
        <v>130</v>
      </c>
      <c r="F12" s="61">
        <v>0.08</v>
      </c>
      <c r="G12" s="61">
        <v>0.2</v>
      </c>
      <c r="H12" s="61">
        <v>0</v>
      </c>
      <c r="I12" s="61">
        <v>0</v>
      </c>
      <c r="J12" s="28"/>
      <c r="K12" s="58">
        <v>12</v>
      </c>
      <c r="L12" s="17">
        <f t="shared" si="0"/>
        <v>332.8</v>
      </c>
      <c r="M12" s="17">
        <f>Table253453[[#This Row],[Column5]]+Table253453[[#This Row],[Column8]]</f>
        <v>344.8</v>
      </c>
    </row>
    <row r="13" spans="1:13" ht="21" customHeight="1" x14ac:dyDescent="0.25">
      <c r="A13" s="73" t="s">
        <v>41</v>
      </c>
      <c r="B13" s="13" t="s">
        <v>51</v>
      </c>
      <c r="C13" s="13">
        <v>26</v>
      </c>
      <c r="D13" s="14">
        <v>2</v>
      </c>
      <c r="E13" s="15">
        <v>150</v>
      </c>
      <c r="F13" s="61">
        <v>0.08</v>
      </c>
      <c r="G13" s="61">
        <v>0.2</v>
      </c>
      <c r="H13" s="61">
        <v>0</v>
      </c>
      <c r="I13" s="61">
        <v>0</v>
      </c>
      <c r="J13" s="28"/>
      <c r="K13" s="58">
        <v>12</v>
      </c>
      <c r="L13" s="17">
        <f t="shared" si="0"/>
        <v>384</v>
      </c>
      <c r="M13" s="17">
        <f>Table253453[[#This Row],[Column5]]+Table253453[[#This Row],[Column8]]</f>
        <v>396</v>
      </c>
    </row>
    <row r="14" spans="1:13" ht="21" customHeight="1" x14ac:dyDescent="0.25">
      <c r="A14" s="73" t="s">
        <v>41</v>
      </c>
      <c r="B14" s="13" t="s">
        <v>52</v>
      </c>
      <c r="C14" s="13">
        <v>26</v>
      </c>
      <c r="D14" s="13">
        <v>2</v>
      </c>
      <c r="E14" s="15">
        <v>165</v>
      </c>
      <c r="F14" s="61">
        <v>0.08</v>
      </c>
      <c r="G14" s="61">
        <v>0.2</v>
      </c>
      <c r="H14" s="61">
        <v>0</v>
      </c>
      <c r="I14" s="61">
        <v>0</v>
      </c>
      <c r="J14" s="28"/>
      <c r="K14" s="58">
        <v>12</v>
      </c>
      <c r="L14" s="17">
        <f t="shared" si="0"/>
        <v>422.40000000000003</v>
      </c>
      <c r="M14" s="17">
        <f>Table253453[[#This Row],[Column5]]+Table253453[[#This Row],[Column8]]</f>
        <v>434.40000000000003</v>
      </c>
    </row>
    <row r="15" spans="1:13" ht="21" customHeight="1" x14ac:dyDescent="0.25">
      <c r="A15" s="74" t="s">
        <v>24</v>
      </c>
      <c r="B15" s="20">
        <v>55</v>
      </c>
      <c r="C15" s="20">
        <v>55</v>
      </c>
      <c r="D15" s="21" t="s">
        <v>25</v>
      </c>
      <c r="E15" s="22" t="s">
        <v>25</v>
      </c>
      <c r="F15" s="62" t="s">
        <v>25</v>
      </c>
      <c r="G15" s="62"/>
      <c r="H15" s="62" t="s">
        <v>25</v>
      </c>
      <c r="I15" s="62" t="s">
        <v>25</v>
      </c>
      <c r="J15" s="29"/>
      <c r="K15" s="59"/>
      <c r="L15" s="23" t="s">
        <v>26</v>
      </c>
      <c r="M15" s="23" t="s">
        <v>26</v>
      </c>
    </row>
    <row r="16" spans="1:13" ht="17.25" customHeight="1" x14ac:dyDescent="0.25">
      <c r="E16" s="24"/>
      <c r="H16"/>
    </row>
    <row r="17" spans="1:13" ht="15.75" x14ac:dyDescent="0.25">
      <c r="A17" s="47" t="s">
        <v>27</v>
      </c>
      <c r="B17" s="48"/>
      <c r="C17" s="48"/>
      <c r="D17" s="48"/>
      <c r="E17" s="49"/>
      <c r="F17" s="50"/>
      <c r="G17" s="50"/>
      <c r="H17" s="50"/>
      <c r="I17" s="50"/>
      <c r="J17" s="44"/>
      <c r="K17" s="43"/>
      <c r="L17" s="41"/>
      <c r="M17" s="41"/>
    </row>
    <row r="18" spans="1:13" ht="15.75" x14ac:dyDescent="0.25">
      <c r="A18" s="47"/>
      <c r="B18" s="48"/>
      <c r="C18" s="48"/>
      <c r="D18" s="48"/>
      <c r="E18" s="49"/>
      <c r="F18" s="50"/>
      <c r="G18" s="50"/>
      <c r="H18" s="50"/>
      <c r="I18" s="50"/>
      <c r="J18" s="44"/>
      <c r="K18" s="43"/>
      <c r="L18" s="41"/>
      <c r="M18" s="41"/>
    </row>
    <row r="19" spans="1:13" ht="15.75" x14ac:dyDescent="0.25">
      <c r="A19" s="47" t="s">
        <v>42</v>
      </c>
      <c r="B19" s="48"/>
      <c r="C19" s="48"/>
      <c r="D19" s="48"/>
      <c r="E19" s="49"/>
      <c r="F19" s="50"/>
      <c r="G19" s="50"/>
      <c r="H19" s="50"/>
      <c r="I19" s="50"/>
      <c r="J19" s="44"/>
      <c r="K19" s="43"/>
      <c r="L19" s="41"/>
      <c r="M19" s="41"/>
    </row>
    <row r="20" spans="1:13" ht="15.75" x14ac:dyDescent="0.25">
      <c r="A20" s="47" t="s">
        <v>28</v>
      </c>
      <c r="B20" s="48"/>
      <c r="C20" s="48"/>
      <c r="D20" s="48"/>
      <c r="E20" s="49"/>
      <c r="F20" s="50"/>
      <c r="G20" s="50"/>
      <c r="H20" s="50"/>
      <c r="I20" s="50"/>
      <c r="J20" s="44"/>
      <c r="K20" s="43"/>
      <c r="L20" s="41"/>
      <c r="M20" s="41"/>
    </row>
    <row r="21" spans="1:13" ht="15.75" x14ac:dyDescent="0.25">
      <c r="A21" s="47" t="s">
        <v>29</v>
      </c>
      <c r="B21" s="48"/>
      <c r="C21" s="48"/>
      <c r="D21" s="48"/>
      <c r="E21" s="49"/>
      <c r="F21" s="50"/>
      <c r="G21" s="50"/>
      <c r="H21" s="50"/>
      <c r="I21" s="50"/>
      <c r="J21" s="44"/>
      <c r="K21" s="43"/>
      <c r="L21" s="41"/>
      <c r="M21" s="41"/>
    </row>
    <row r="22" spans="1:13" ht="15.75" x14ac:dyDescent="0.25">
      <c r="A22" s="47" t="s">
        <v>36</v>
      </c>
      <c r="B22" s="48"/>
      <c r="C22" s="48"/>
      <c r="D22" s="51"/>
      <c r="E22" s="52"/>
      <c r="F22" s="52"/>
      <c r="G22" s="52"/>
      <c r="H22" s="53"/>
      <c r="I22" s="52"/>
      <c r="J22" s="30" t="s">
        <v>25</v>
      </c>
      <c r="K22" s="60"/>
      <c r="L22" s="42"/>
      <c r="M22" s="42"/>
    </row>
    <row r="23" spans="1:13" ht="15.75" x14ac:dyDescent="0.25">
      <c r="A23" s="47" t="s">
        <v>31</v>
      </c>
      <c r="B23" s="48"/>
      <c r="C23" s="48"/>
      <c r="D23" s="51"/>
      <c r="E23" s="52"/>
      <c r="F23" s="52"/>
      <c r="G23" s="52"/>
      <c r="H23" s="53"/>
      <c r="I23" s="52"/>
      <c r="J23" s="30"/>
      <c r="K23" s="60"/>
      <c r="L23" s="42"/>
      <c r="M23" s="42"/>
    </row>
    <row r="24" spans="1:13" ht="15.75" x14ac:dyDescent="0.25">
      <c r="A24" s="47" t="s">
        <v>37</v>
      </c>
      <c r="B24" s="48"/>
      <c r="C24" s="48"/>
      <c r="D24" s="51"/>
      <c r="E24" s="52"/>
      <c r="F24" s="52"/>
      <c r="G24" s="52"/>
      <c r="H24" s="53"/>
      <c r="I24" s="52"/>
      <c r="J24" s="30"/>
      <c r="K24" s="60"/>
      <c r="L24" s="42"/>
      <c r="M24" s="42"/>
    </row>
    <row r="25" spans="1:13" x14ac:dyDescent="0.25">
      <c r="A25" s="52"/>
      <c r="B25" s="51"/>
      <c r="C25" s="51"/>
      <c r="D25" s="51"/>
      <c r="E25" s="52"/>
      <c r="F25" s="52"/>
      <c r="G25" s="52"/>
      <c r="H25" s="53"/>
      <c r="I25" s="52"/>
      <c r="J25" s="30"/>
      <c r="K25" s="60"/>
      <c r="L25" s="42"/>
      <c r="M25" s="42"/>
    </row>
    <row r="26" spans="1:13" x14ac:dyDescent="0.25">
      <c r="A26" s="30"/>
      <c r="B26" s="46"/>
      <c r="C26" s="46"/>
      <c r="D26" s="46"/>
      <c r="E26" s="30"/>
      <c r="F26" s="30"/>
      <c r="G26" s="30"/>
      <c r="H26" s="45"/>
      <c r="I26" s="30"/>
      <c r="J26" s="30"/>
      <c r="K26" s="60"/>
      <c r="L26" s="42"/>
      <c r="M26" s="42"/>
    </row>
    <row r="27" spans="1:13" ht="15.75" x14ac:dyDescent="0.25">
      <c r="A27" s="105"/>
      <c r="B27" s="105"/>
      <c r="C27" s="105"/>
      <c r="D27" s="105"/>
      <c r="E27" s="105"/>
      <c r="F27" s="105"/>
      <c r="G27" s="105"/>
      <c r="H27" s="45"/>
      <c r="I27" s="30"/>
      <c r="J27" s="30"/>
      <c r="K27" s="60"/>
    </row>
    <row r="29" spans="1:13" ht="15.75" x14ac:dyDescent="0.25">
      <c r="A29" s="34"/>
      <c r="B29" s="35"/>
      <c r="C29" s="35"/>
      <c r="D29" s="35"/>
      <c r="E29" s="34"/>
      <c r="F29" s="36"/>
      <c r="G29" s="34"/>
    </row>
    <row r="30" spans="1:13" ht="15.75" x14ac:dyDescent="0.25">
      <c r="A30" s="34"/>
      <c r="B30" s="35"/>
      <c r="C30" s="35"/>
      <c r="D30" s="37"/>
      <c r="E30" s="34"/>
      <c r="F30" s="36"/>
      <c r="G30" s="34"/>
    </row>
    <row r="31" spans="1:13" ht="15.75" x14ac:dyDescent="0.25">
      <c r="A31" s="34"/>
      <c r="B31" s="35"/>
      <c r="C31" s="35"/>
      <c r="D31" s="37"/>
      <c r="E31" s="34"/>
      <c r="F31" s="36"/>
      <c r="G31" s="34"/>
    </row>
    <row r="32" spans="1:13" ht="15.75" x14ac:dyDescent="0.25">
      <c r="A32" s="34"/>
      <c r="B32" s="35"/>
      <c r="C32" s="35"/>
      <c r="D32" s="35"/>
      <c r="E32" s="34"/>
      <c r="F32" s="36"/>
      <c r="G32" s="34"/>
    </row>
    <row r="33" spans="1:13" ht="15.75" x14ac:dyDescent="0.25">
      <c r="A33" s="34"/>
      <c r="B33" s="35"/>
      <c r="C33" s="35"/>
      <c r="D33" s="35"/>
      <c r="E33" s="34"/>
      <c r="F33" s="36"/>
      <c r="G33" s="34"/>
    </row>
    <row r="34" spans="1:13" ht="15.75" x14ac:dyDescent="0.25">
      <c r="A34" s="38"/>
      <c r="B34" s="39"/>
      <c r="C34" s="39"/>
      <c r="D34" s="39"/>
      <c r="E34" s="38"/>
      <c r="F34" s="40"/>
      <c r="G34" s="38"/>
    </row>
    <row r="35" spans="1:13" ht="15.75" x14ac:dyDescent="0.25">
      <c r="A35" s="38"/>
      <c r="B35" s="39"/>
      <c r="C35" s="39"/>
      <c r="D35" s="39"/>
      <c r="E35" s="38"/>
      <c r="F35" s="40"/>
      <c r="G35" s="38"/>
    </row>
    <row r="36" spans="1:13" ht="15.75" x14ac:dyDescent="0.25">
      <c r="A36" s="38"/>
      <c r="B36" s="39"/>
      <c r="C36" s="39"/>
      <c r="D36" s="39"/>
      <c r="E36" s="38"/>
      <c r="F36" s="40"/>
      <c r="G36" s="38"/>
    </row>
    <row r="37" spans="1:13" ht="15.75" x14ac:dyDescent="0.25">
      <c r="A37" s="38"/>
      <c r="B37" s="39"/>
      <c r="C37" s="39"/>
      <c r="D37" s="39"/>
      <c r="E37" s="38"/>
      <c r="F37" s="40"/>
      <c r="G37" s="38"/>
    </row>
    <row r="38" spans="1:13" ht="15.75" x14ac:dyDescent="0.25">
      <c r="A38" s="34"/>
      <c r="B38" s="35"/>
      <c r="C38" s="35"/>
      <c r="D38" s="35"/>
      <c r="E38" s="34"/>
      <c r="F38" s="36"/>
      <c r="G38" s="34"/>
    </row>
    <row r="39" spans="1:13" ht="15.75" x14ac:dyDescent="0.25">
      <c r="A39" s="34"/>
      <c r="B39" s="35"/>
      <c r="C39" s="35"/>
      <c r="D39" s="35"/>
      <c r="E39" s="34"/>
      <c r="F39" s="36"/>
      <c r="G39" s="34"/>
    </row>
    <row r="40" spans="1:13" ht="15.75" x14ac:dyDescent="0.25">
      <c r="A40" s="34"/>
      <c r="B40" s="35"/>
      <c r="C40" s="35"/>
      <c r="D40" s="35"/>
      <c r="E40" s="34"/>
      <c r="F40" s="36"/>
      <c r="G40" s="34"/>
    </row>
    <row r="42" spans="1:13" ht="15.75" x14ac:dyDescent="0.25">
      <c r="A42" s="1"/>
      <c r="B42" s="2"/>
      <c r="C42" s="2"/>
      <c r="D42" s="2"/>
      <c r="E42" s="3"/>
      <c r="F42" s="4"/>
      <c r="G42" s="4"/>
      <c r="H42" s="4"/>
      <c r="I42" s="4"/>
      <c r="J42" s="4"/>
      <c r="K42" s="3"/>
      <c r="L42" s="3"/>
      <c r="M42" s="3"/>
    </row>
    <row r="43" spans="1:13" ht="15.75" x14ac:dyDescent="0.25">
      <c r="A43" s="1"/>
      <c r="B43" s="2"/>
      <c r="C43" s="2"/>
      <c r="D43" s="2"/>
      <c r="E43" s="3"/>
      <c r="F43" s="4"/>
      <c r="G43" s="4"/>
      <c r="H43" s="4"/>
      <c r="I43" s="4"/>
      <c r="J43" s="4"/>
      <c r="K43" s="3"/>
      <c r="L43" s="3"/>
      <c r="M43" s="3"/>
    </row>
    <row r="44" spans="1:13" ht="15.75" x14ac:dyDescent="0.25">
      <c r="A44" s="1"/>
      <c r="B44" s="2"/>
      <c r="C44" s="2"/>
      <c r="D44" s="2"/>
      <c r="E44" s="3"/>
      <c r="F44" s="4"/>
      <c r="G44" s="4"/>
      <c r="H44" s="4"/>
      <c r="I44" s="4"/>
      <c r="J44" s="4"/>
      <c r="K44" s="3"/>
      <c r="L44" s="3"/>
      <c r="M44" s="3"/>
    </row>
    <row r="45" spans="1:13" ht="15.75" x14ac:dyDescent="0.25">
      <c r="A45" s="1"/>
      <c r="B45" s="2"/>
      <c r="C45" s="2"/>
    </row>
    <row r="46" spans="1:13" ht="15.75" x14ac:dyDescent="0.25">
      <c r="A46" s="1"/>
      <c r="B46" s="2"/>
      <c r="C46" s="2"/>
    </row>
    <row r="47" spans="1:13" s="6" customFormat="1" ht="15.75" x14ac:dyDescent="0.25">
      <c r="A47" s="1"/>
      <c r="B47" s="2"/>
      <c r="C47" s="2"/>
      <c r="E47"/>
      <c r="F47"/>
      <c r="G47"/>
      <c r="H47" s="26"/>
      <c r="I47"/>
      <c r="J47"/>
      <c r="K47" s="55"/>
      <c r="L47"/>
      <c r="M47"/>
    </row>
    <row r="48" spans="1:13" s="6" customFormat="1" ht="15.75" x14ac:dyDescent="0.25">
      <c r="A48" s="1" t="s">
        <v>25</v>
      </c>
      <c r="B48" s="2"/>
      <c r="C48" s="2"/>
      <c r="E48"/>
      <c r="F48"/>
      <c r="G48"/>
      <c r="H48" s="26"/>
      <c r="I48"/>
      <c r="J48"/>
      <c r="K48" s="55"/>
      <c r="L48"/>
      <c r="M48"/>
    </row>
  </sheetData>
  <mergeCells count="3">
    <mergeCell ref="A2:L2"/>
    <mergeCell ref="E3:L3"/>
    <mergeCell ref="A27:G27"/>
  </mergeCells>
  <pageMargins left="0.25" right="0.25" top="0.75" bottom="0.75" header="0.3" footer="0.3"/>
  <pageSetup scale="90" fitToHeight="0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F6E000-BA11-4D44-A25A-A2067BC5C0DE}">
  <sheetPr>
    <pageSetUpPr fitToPage="1"/>
  </sheetPr>
  <dimension ref="A1:M48"/>
  <sheetViews>
    <sheetView workbookViewId="0">
      <selection activeCell="K15" sqref="K15"/>
    </sheetView>
  </sheetViews>
  <sheetFormatPr defaultRowHeight="15" x14ac:dyDescent="0.25"/>
  <cols>
    <col min="1" max="1" width="16.140625" customWidth="1"/>
    <col min="2" max="2" width="11.7109375" style="6" customWidth="1"/>
    <col min="3" max="3" width="12.140625" style="6" customWidth="1"/>
    <col min="4" max="4" width="13" style="6" customWidth="1"/>
    <col min="5" max="5" width="10.7109375" customWidth="1"/>
    <col min="6" max="6" width="8" customWidth="1"/>
    <col min="7" max="7" width="7.28515625" customWidth="1"/>
    <col min="8" max="8" width="6.140625" style="26" customWidth="1"/>
    <col min="9" max="10" width="7.5703125" customWidth="1"/>
    <col min="11" max="11" width="9.42578125" style="55" customWidth="1"/>
    <col min="12" max="13" width="14.28515625" customWidth="1"/>
  </cols>
  <sheetData>
    <row r="1" spans="1:13" ht="15.75" x14ac:dyDescent="0.25">
      <c r="A1" s="1"/>
      <c r="B1" s="2"/>
      <c r="C1" s="2"/>
      <c r="D1" s="2"/>
      <c r="E1" s="3"/>
      <c r="F1" s="4"/>
      <c r="G1" s="4"/>
      <c r="H1" s="4"/>
      <c r="I1" s="4"/>
      <c r="J1" s="4"/>
      <c r="K1" s="3"/>
      <c r="L1" s="3"/>
      <c r="M1" s="3"/>
    </row>
    <row r="2" spans="1:13" ht="37.5" customHeight="1" x14ac:dyDescent="0.25">
      <c r="A2" s="106" t="s">
        <v>98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77"/>
    </row>
    <row r="3" spans="1:13" ht="16.5" hidden="1" customHeight="1" thickTop="1" thickBot="1" x14ac:dyDescent="0.3">
      <c r="E3" s="100" t="s">
        <v>0</v>
      </c>
      <c r="F3" s="101"/>
      <c r="G3" s="101"/>
      <c r="H3" s="101"/>
      <c r="I3" s="101"/>
      <c r="J3" s="101"/>
      <c r="K3" s="101"/>
      <c r="L3" s="102"/>
      <c r="M3" s="54"/>
    </row>
    <row r="4" spans="1:13" ht="45" x14ac:dyDescent="0.25">
      <c r="A4" s="7" t="s">
        <v>2</v>
      </c>
      <c r="B4" s="8" t="s">
        <v>3</v>
      </c>
      <c r="C4" s="8" t="s">
        <v>4</v>
      </c>
      <c r="D4" s="9" t="s">
        <v>5</v>
      </c>
      <c r="E4" s="10" t="s">
        <v>6</v>
      </c>
      <c r="F4" s="11" t="s">
        <v>7</v>
      </c>
      <c r="G4" s="11" t="s">
        <v>8</v>
      </c>
      <c r="H4" s="11" t="s">
        <v>9</v>
      </c>
      <c r="I4" s="11" t="s">
        <v>10</v>
      </c>
      <c r="J4" s="27" t="s">
        <v>11</v>
      </c>
      <c r="K4" s="57" t="s">
        <v>33</v>
      </c>
      <c r="L4" s="56" t="s">
        <v>34</v>
      </c>
      <c r="M4" s="56" t="s">
        <v>35</v>
      </c>
    </row>
    <row r="5" spans="1:13" ht="21" customHeight="1" x14ac:dyDescent="0.25">
      <c r="A5" s="73" t="s">
        <v>15</v>
      </c>
      <c r="B5" s="13">
        <v>3</v>
      </c>
      <c r="C5" s="13">
        <v>3</v>
      </c>
      <c r="D5" s="14">
        <v>1</v>
      </c>
      <c r="E5" s="15">
        <v>70</v>
      </c>
      <c r="F5" s="61">
        <v>0.08</v>
      </c>
      <c r="G5" s="61">
        <v>0.2</v>
      </c>
      <c r="H5" s="61">
        <v>0</v>
      </c>
      <c r="I5" s="61">
        <v>0</v>
      </c>
      <c r="J5" s="28"/>
      <c r="K5" s="58">
        <v>0</v>
      </c>
      <c r="L5" s="17">
        <f>$D5*($E5*(1+$F5+$G5+$H5-$I5))</f>
        <v>89.600000000000009</v>
      </c>
      <c r="M5" s="17">
        <f>Table2534534[[#This Row],[Column5]]+Table2534534[[#This Row],[Column8]]</f>
        <v>89.600000000000009</v>
      </c>
    </row>
    <row r="6" spans="1:13" ht="21" customHeight="1" x14ac:dyDescent="0.25">
      <c r="A6" s="73" t="s">
        <v>16</v>
      </c>
      <c r="B6" s="13">
        <v>6</v>
      </c>
      <c r="C6" s="13">
        <v>6</v>
      </c>
      <c r="D6" s="14">
        <v>1</v>
      </c>
      <c r="E6" s="15">
        <v>81</v>
      </c>
      <c r="F6" s="61">
        <v>0.08</v>
      </c>
      <c r="G6" s="61">
        <v>0.2</v>
      </c>
      <c r="H6" s="61">
        <v>0</v>
      </c>
      <c r="I6" s="61">
        <v>0</v>
      </c>
      <c r="J6" s="28"/>
      <c r="K6" s="58">
        <v>0</v>
      </c>
      <c r="L6" s="17">
        <f>$D6*($E6*(1+$F6+$G6+$H6-$I6))</f>
        <v>103.68</v>
      </c>
      <c r="M6" s="17">
        <f>Table2534534[[#This Row],[Column5]]+Table2534534[[#This Row],[Column8]]</f>
        <v>103.68</v>
      </c>
    </row>
    <row r="7" spans="1:13" ht="21" customHeight="1" x14ac:dyDescent="0.25">
      <c r="A7" s="73" t="s">
        <v>53</v>
      </c>
      <c r="B7" s="18">
        <v>12</v>
      </c>
      <c r="C7" s="13" t="s">
        <v>19</v>
      </c>
      <c r="D7" s="14">
        <v>1.5</v>
      </c>
      <c r="E7" s="15">
        <v>97</v>
      </c>
      <c r="F7" s="61">
        <v>0.08</v>
      </c>
      <c r="G7" s="61">
        <v>0.2</v>
      </c>
      <c r="H7" s="61">
        <v>0</v>
      </c>
      <c r="I7" s="61">
        <v>0</v>
      </c>
      <c r="J7" s="28"/>
      <c r="K7" s="58">
        <v>0</v>
      </c>
      <c r="L7" s="17">
        <f t="shared" ref="L7:L14" si="0">$D7*($E7*(1+$F7+$G7+$H7-$I7))</f>
        <v>186.24</v>
      </c>
      <c r="M7" s="17">
        <f>Table2534534[[#This Row],[Column5]]+Table2534534[[#This Row],[Column8]]</f>
        <v>186.24</v>
      </c>
    </row>
    <row r="8" spans="1:13" ht="21" customHeight="1" x14ac:dyDescent="0.25">
      <c r="A8" s="73" t="s">
        <v>20</v>
      </c>
      <c r="B8" s="13">
        <v>8</v>
      </c>
      <c r="C8" s="13">
        <v>3</v>
      </c>
      <c r="D8" s="14">
        <v>2</v>
      </c>
      <c r="E8" s="15">
        <v>118</v>
      </c>
      <c r="F8" s="61">
        <v>0.08</v>
      </c>
      <c r="G8" s="61">
        <v>0.2</v>
      </c>
      <c r="H8" s="61">
        <v>0</v>
      </c>
      <c r="I8" s="61">
        <v>0</v>
      </c>
      <c r="J8" s="28"/>
      <c r="K8" s="58">
        <v>0</v>
      </c>
      <c r="L8" s="17">
        <f t="shared" si="0"/>
        <v>302.08</v>
      </c>
      <c r="M8" s="17">
        <f>Table2534534[[#This Row],[Column5]]+Table2534534[[#This Row],[Column8]]</f>
        <v>302.08</v>
      </c>
    </row>
    <row r="9" spans="1:13" ht="21" customHeight="1" x14ac:dyDescent="0.25">
      <c r="A9" s="73" t="s">
        <v>21</v>
      </c>
      <c r="B9" s="13">
        <v>12</v>
      </c>
      <c r="C9" s="13">
        <v>8</v>
      </c>
      <c r="D9" s="14">
        <v>2</v>
      </c>
      <c r="E9" s="15">
        <v>130</v>
      </c>
      <c r="F9" s="61">
        <v>0.08</v>
      </c>
      <c r="G9" s="61">
        <v>0.2</v>
      </c>
      <c r="H9" s="61">
        <v>0</v>
      </c>
      <c r="I9" s="61">
        <v>0</v>
      </c>
      <c r="J9" s="28"/>
      <c r="K9" s="58">
        <v>0</v>
      </c>
      <c r="L9" s="17">
        <f t="shared" si="0"/>
        <v>332.8</v>
      </c>
      <c r="M9" s="17">
        <f>Table2534534[[#This Row],[Column5]]+Table2534534[[#This Row],[Column8]]</f>
        <v>332.8</v>
      </c>
    </row>
    <row r="10" spans="1:13" ht="21" customHeight="1" x14ac:dyDescent="0.25">
      <c r="A10" s="73" t="s">
        <v>22</v>
      </c>
      <c r="B10" s="13">
        <v>18</v>
      </c>
      <c r="C10" s="13">
        <v>12</v>
      </c>
      <c r="D10" s="14">
        <v>2</v>
      </c>
      <c r="E10" s="15">
        <v>155</v>
      </c>
      <c r="F10" s="61">
        <v>0.08</v>
      </c>
      <c r="G10" s="61">
        <v>0.2</v>
      </c>
      <c r="H10" s="61">
        <v>0</v>
      </c>
      <c r="I10" s="61">
        <v>0</v>
      </c>
      <c r="J10" s="28"/>
      <c r="K10" s="58">
        <v>0</v>
      </c>
      <c r="L10" s="17">
        <f t="shared" si="0"/>
        <v>396.8</v>
      </c>
      <c r="M10" s="17">
        <f>Table2534534[[#This Row],[Column5]]+Table2534534[[#This Row],[Column8]]</f>
        <v>396.8</v>
      </c>
    </row>
    <row r="11" spans="1:13" ht="21" customHeight="1" x14ac:dyDescent="0.25">
      <c r="A11" s="73" t="s">
        <v>22</v>
      </c>
      <c r="B11" s="13">
        <v>26</v>
      </c>
      <c r="C11" s="13">
        <v>15</v>
      </c>
      <c r="D11" s="14">
        <v>2</v>
      </c>
      <c r="E11" s="15">
        <v>185</v>
      </c>
      <c r="F11" s="61">
        <v>0.08</v>
      </c>
      <c r="G11" s="61">
        <v>0.2</v>
      </c>
      <c r="H11" s="61">
        <v>0</v>
      </c>
      <c r="I11" s="61">
        <v>0</v>
      </c>
      <c r="J11" s="28"/>
      <c r="K11" s="58">
        <v>0</v>
      </c>
      <c r="L11" s="17">
        <f t="shared" si="0"/>
        <v>473.6</v>
      </c>
      <c r="M11" s="17">
        <f>Table2534534[[#This Row],[Column5]]+Table2534534[[#This Row],[Column8]]</f>
        <v>473.6</v>
      </c>
    </row>
    <row r="12" spans="1:13" ht="21" customHeight="1" x14ac:dyDescent="0.25">
      <c r="A12" s="73" t="s">
        <v>41</v>
      </c>
      <c r="B12" s="13">
        <v>18</v>
      </c>
      <c r="C12" s="13">
        <v>12</v>
      </c>
      <c r="D12" s="13">
        <v>2</v>
      </c>
      <c r="E12" s="15">
        <v>130</v>
      </c>
      <c r="F12" s="61">
        <v>0.08</v>
      </c>
      <c r="G12" s="61">
        <v>0.2</v>
      </c>
      <c r="H12" s="61">
        <v>0</v>
      </c>
      <c r="I12" s="61">
        <v>0</v>
      </c>
      <c r="J12" s="28"/>
      <c r="K12" s="58">
        <v>0</v>
      </c>
      <c r="L12" s="17">
        <f t="shared" si="0"/>
        <v>332.8</v>
      </c>
      <c r="M12" s="17">
        <f>Table2534534[[#This Row],[Column5]]+Table2534534[[#This Row],[Column8]]</f>
        <v>332.8</v>
      </c>
    </row>
    <row r="13" spans="1:13" ht="21" customHeight="1" x14ac:dyDescent="0.25">
      <c r="A13" s="73" t="s">
        <v>41</v>
      </c>
      <c r="B13" s="13" t="s">
        <v>51</v>
      </c>
      <c r="C13" s="13">
        <v>26</v>
      </c>
      <c r="D13" s="14">
        <v>2</v>
      </c>
      <c r="E13" s="15">
        <v>150</v>
      </c>
      <c r="F13" s="61">
        <v>0.08</v>
      </c>
      <c r="G13" s="61">
        <v>0.2</v>
      </c>
      <c r="H13" s="61">
        <v>0</v>
      </c>
      <c r="I13" s="61">
        <v>0</v>
      </c>
      <c r="J13" s="28"/>
      <c r="K13" s="58">
        <v>0</v>
      </c>
      <c r="L13" s="17">
        <f t="shared" si="0"/>
        <v>384</v>
      </c>
      <c r="M13" s="17">
        <f>Table2534534[[#This Row],[Column5]]+Table2534534[[#This Row],[Column8]]</f>
        <v>384</v>
      </c>
    </row>
    <row r="14" spans="1:13" ht="21" customHeight="1" x14ac:dyDescent="0.25">
      <c r="A14" s="73" t="s">
        <v>41</v>
      </c>
      <c r="B14" s="13" t="s">
        <v>52</v>
      </c>
      <c r="C14" s="13">
        <v>26</v>
      </c>
      <c r="D14" s="13">
        <v>2</v>
      </c>
      <c r="E14" s="15">
        <v>165</v>
      </c>
      <c r="F14" s="61">
        <v>0.08</v>
      </c>
      <c r="G14" s="61">
        <v>0.2</v>
      </c>
      <c r="H14" s="61">
        <v>0</v>
      </c>
      <c r="I14" s="61">
        <v>0</v>
      </c>
      <c r="J14" s="28"/>
      <c r="K14" s="58">
        <v>0</v>
      </c>
      <c r="L14" s="17">
        <f t="shared" si="0"/>
        <v>422.40000000000003</v>
      </c>
      <c r="M14" s="17">
        <f>Table2534534[[#This Row],[Column5]]+Table2534534[[#This Row],[Column8]]</f>
        <v>422.40000000000003</v>
      </c>
    </row>
    <row r="15" spans="1:13" ht="21" customHeight="1" x14ac:dyDescent="0.25">
      <c r="A15" s="74" t="s">
        <v>24</v>
      </c>
      <c r="B15" s="20">
        <v>55</v>
      </c>
      <c r="C15" s="20">
        <v>55</v>
      </c>
      <c r="D15" s="21" t="s">
        <v>25</v>
      </c>
      <c r="E15" s="22" t="s">
        <v>25</v>
      </c>
      <c r="F15" s="62" t="s">
        <v>25</v>
      </c>
      <c r="G15" s="62"/>
      <c r="H15" s="62" t="s">
        <v>25</v>
      </c>
      <c r="I15" s="62" t="s">
        <v>25</v>
      </c>
      <c r="J15" s="29"/>
      <c r="K15" s="59"/>
      <c r="L15" s="23" t="s">
        <v>26</v>
      </c>
      <c r="M15" s="23" t="s">
        <v>26</v>
      </c>
    </row>
    <row r="16" spans="1:13" ht="17.25" customHeight="1" x14ac:dyDescent="0.25">
      <c r="E16" s="24"/>
      <c r="H16"/>
    </row>
    <row r="17" spans="1:13" ht="15.75" x14ac:dyDescent="0.25">
      <c r="A17" s="47" t="s">
        <v>27</v>
      </c>
      <c r="B17" s="48"/>
      <c r="C17" s="48"/>
      <c r="D17" s="48"/>
      <c r="E17" s="49"/>
      <c r="F17" s="50"/>
      <c r="G17" s="50"/>
      <c r="H17" s="50"/>
      <c r="I17" s="50"/>
      <c r="J17" s="44"/>
      <c r="K17" s="43"/>
      <c r="L17" s="41"/>
      <c r="M17" s="41"/>
    </row>
    <row r="18" spans="1:13" ht="15.75" x14ac:dyDescent="0.25">
      <c r="A18" s="47"/>
      <c r="B18" s="48"/>
      <c r="C18" s="48"/>
      <c r="D18" s="48"/>
      <c r="E18" s="49"/>
      <c r="F18" s="50"/>
      <c r="G18" s="50"/>
      <c r="H18" s="50"/>
      <c r="I18" s="50"/>
      <c r="J18" s="44"/>
      <c r="K18" s="43"/>
      <c r="L18" s="41"/>
      <c r="M18" s="41"/>
    </row>
    <row r="19" spans="1:13" ht="15.75" x14ac:dyDescent="0.25">
      <c r="A19" s="47"/>
      <c r="B19" s="48"/>
      <c r="C19" s="48"/>
      <c r="D19" s="48"/>
      <c r="E19" s="49"/>
      <c r="F19" s="50"/>
      <c r="G19" s="50"/>
      <c r="H19" s="50"/>
      <c r="I19" s="50"/>
      <c r="J19" s="44"/>
      <c r="K19" s="43"/>
      <c r="L19" s="41"/>
      <c r="M19" s="41"/>
    </row>
    <row r="20" spans="1:13" ht="15.75" x14ac:dyDescent="0.25">
      <c r="A20" s="47" t="s">
        <v>28</v>
      </c>
      <c r="B20" s="48"/>
      <c r="C20" s="48"/>
      <c r="D20" s="48"/>
      <c r="E20" s="49"/>
      <c r="F20" s="50"/>
      <c r="G20" s="50"/>
      <c r="H20" s="50"/>
      <c r="I20" s="50"/>
      <c r="J20" s="44"/>
      <c r="K20" s="43"/>
      <c r="L20" s="41"/>
      <c r="M20" s="41"/>
    </row>
    <row r="21" spans="1:13" ht="15.75" x14ac:dyDescent="0.25">
      <c r="A21" s="47" t="s">
        <v>29</v>
      </c>
      <c r="B21" s="48"/>
      <c r="C21" s="48"/>
      <c r="D21" s="48"/>
      <c r="E21" s="49"/>
      <c r="F21" s="50"/>
      <c r="G21" s="50"/>
      <c r="H21" s="50"/>
      <c r="I21" s="50"/>
      <c r="J21" s="44"/>
      <c r="K21" s="43"/>
      <c r="L21" s="41"/>
      <c r="M21" s="41"/>
    </row>
    <row r="22" spans="1:13" ht="15.75" x14ac:dyDescent="0.25">
      <c r="A22" s="47" t="s">
        <v>36</v>
      </c>
      <c r="B22" s="48"/>
      <c r="C22" s="48"/>
      <c r="D22" s="51"/>
      <c r="E22" s="52"/>
      <c r="F22" s="52"/>
      <c r="G22" s="52"/>
      <c r="H22" s="53"/>
      <c r="I22" s="52"/>
      <c r="J22" s="30" t="s">
        <v>25</v>
      </c>
      <c r="K22" s="60"/>
      <c r="L22" s="42"/>
      <c r="M22" s="42"/>
    </row>
    <row r="23" spans="1:13" ht="15.75" x14ac:dyDescent="0.25">
      <c r="A23" s="47" t="s">
        <v>31</v>
      </c>
      <c r="B23" s="48"/>
      <c r="C23" s="48"/>
      <c r="D23" s="51"/>
      <c r="E23" s="52"/>
      <c r="F23" s="52"/>
      <c r="G23" s="52"/>
      <c r="H23" s="53"/>
      <c r="I23" s="52"/>
      <c r="J23" s="30"/>
      <c r="K23" s="60"/>
      <c r="L23" s="42"/>
      <c r="M23" s="42"/>
    </row>
    <row r="24" spans="1:13" ht="15.75" x14ac:dyDescent="0.25">
      <c r="A24" s="47" t="s">
        <v>37</v>
      </c>
      <c r="B24" s="48"/>
      <c r="C24" s="48"/>
      <c r="D24" s="51"/>
      <c r="E24" s="52"/>
      <c r="F24" s="52"/>
      <c r="G24" s="52"/>
      <c r="H24" s="53"/>
      <c r="I24" s="52"/>
      <c r="J24" s="30"/>
      <c r="K24" s="60"/>
      <c r="L24" s="42"/>
      <c r="M24" s="42"/>
    </row>
    <row r="25" spans="1:13" x14ac:dyDescent="0.25">
      <c r="A25" s="52"/>
      <c r="B25" s="51"/>
      <c r="C25" s="51"/>
      <c r="D25" s="51"/>
      <c r="E25" s="52"/>
      <c r="F25" s="52"/>
      <c r="G25" s="52"/>
      <c r="H25" s="53"/>
      <c r="I25" s="52"/>
      <c r="J25" s="30"/>
      <c r="K25" s="60"/>
      <c r="L25" s="42"/>
      <c r="M25" s="42"/>
    </row>
    <row r="26" spans="1:13" x14ac:dyDescent="0.25">
      <c r="A26" s="30"/>
      <c r="B26" s="46"/>
      <c r="C26" s="46"/>
      <c r="D26" s="46"/>
      <c r="E26" s="30"/>
      <c r="F26" s="30"/>
      <c r="G26" s="30"/>
      <c r="H26" s="45"/>
      <c r="I26" s="30"/>
      <c r="J26" s="30"/>
      <c r="K26" s="60"/>
      <c r="L26" s="42"/>
      <c r="M26" s="42"/>
    </row>
    <row r="27" spans="1:13" ht="15.75" x14ac:dyDescent="0.25">
      <c r="A27" s="105"/>
      <c r="B27" s="105"/>
      <c r="C27" s="105"/>
      <c r="D27" s="105"/>
      <c r="E27" s="105"/>
      <c r="F27" s="105"/>
      <c r="G27" s="105"/>
      <c r="H27" s="45"/>
      <c r="I27" s="30"/>
      <c r="J27" s="30"/>
      <c r="K27" s="60"/>
    </row>
    <row r="29" spans="1:13" ht="15.75" x14ac:dyDescent="0.25">
      <c r="A29" s="34"/>
      <c r="B29" s="35"/>
      <c r="C29" s="35"/>
      <c r="D29" s="35"/>
      <c r="E29" s="34"/>
      <c r="F29" s="36"/>
      <c r="G29" s="34"/>
    </row>
    <row r="30" spans="1:13" ht="15.75" x14ac:dyDescent="0.25">
      <c r="A30" s="34"/>
      <c r="B30" s="35"/>
      <c r="C30" s="35"/>
      <c r="D30" s="37"/>
      <c r="E30" s="34"/>
      <c r="F30" s="36"/>
      <c r="G30" s="34"/>
    </row>
    <row r="31" spans="1:13" ht="15.75" x14ac:dyDescent="0.25">
      <c r="A31" s="34"/>
      <c r="B31" s="35"/>
      <c r="C31" s="35"/>
      <c r="D31" s="37"/>
      <c r="E31" s="34"/>
      <c r="F31" s="36"/>
      <c r="G31" s="34"/>
    </row>
    <row r="32" spans="1:13" ht="15.75" x14ac:dyDescent="0.25">
      <c r="A32" s="34"/>
      <c r="B32" s="35"/>
      <c r="C32" s="35"/>
      <c r="D32" s="35"/>
      <c r="E32" s="34"/>
      <c r="F32" s="36"/>
      <c r="G32" s="34"/>
    </row>
    <row r="33" spans="1:13" ht="15.75" x14ac:dyDescent="0.25">
      <c r="A33" s="34"/>
      <c r="B33" s="35"/>
      <c r="C33" s="35"/>
      <c r="D33" s="35"/>
      <c r="E33" s="34"/>
      <c r="F33" s="36"/>
      <c r="G33" s="34"/>
    </row>
    <row r="34" spans="1:13" ht="15.75" x14ac:dyDescent="0.25">
      <c r="A34" s="38"/>
      <c r="B34" s="39"/>
      <c r="C34" s="39"/>
      <c r="D34" s="39"/>
      <c r="E34" s="38"/>
      <c r="F34" s="40"/>
      <c r="G34" s="38"/>
    </row>
    <row r="35" spans="1:13" ht="15.75" x14ac:dyDescent="0.25">
      <c r="A35" s="38"/>
      <c r="B35" s="39"/>
      <c r="C35" s="39"/>
      <c r="D35" s="39"/>
      <c r="E35" s="38"/>
      <c r="F35" s="40"/>
      <c r="G35" s="38"/>
    </row>
    <row r="36" spans="1:13" ht="15.75" x14ac:dyDescent="0.25">
      <c r="A36" s="38"/>
      <c r="B36" s="39"/>
      <c r="C36" s="39"/>
      <c r="D36" s="39"/>
      <c r="E36" s="38"/>
      <c r="F36" s="40"/>
      <c r="G36" s="38"/>
    </row>
    <row r="37" spans="1:13" ht="15.75" x14ac:dyDescent="0.25">
      <c r="A37" s="38"/>
      <c r="B37" s="39"/>
      <c r="C37" s="39"/>
      <c r="D37" s="39"/>
      <c r="E37" s="38"/>
      <c r="F37" s="40"/>
      <c r="G37" s="38"/>
    </row>
    <row r="38" spans="1:13" ht="15.75" x14ac:dyDescent="0.25">
      <c r="A38" s="34"/>
      <c r="B38" s="35"/>
      <c r="C38" s="35"/>
      <c r="D38" s="35"/>
      <c r="E38" s="34"/>
      <c r="F38" s="36"/>
      <c r="G38" s="34"/>
    </row>
    <row r="39" spans="1:13" ht="15.75" x14ac:dyDescent="0.25">
      <c r="A39" s="34"/>
      <c r="B39" s="35"/>
      <c r="C39" s="35"/>
      <c r="D39" s="35"/>
      <c r="E39" s="34"/>
      <c r="F39" s="36"/>
      <c r="G39" s="34"/>
    </row>
    <row r="40" spans="1:13" ht="15.75" x14ac:dyDescent="0.25">
      <c r="A40" s="34"/>
      <c r="B40" s="35"/>
      <c r="C40" s="35"/>
      <c r="D40" s="35"/>
      <c r="E40" s="34"/>
      <c r="F40" s="36"/>
      <c r="G40" s="34"/>
    </row>
    <row r="42" spans="1:13" ht="15.75" x14ac:dyDescent="0.25">
      <c r="A42" s="1"/>
      <c r="B42" s="2"/>
      <c r="C42" s="2"/>
      <c r="D42" s="2"/>
      <c r="E42" s="3"/>
      <c r="F42" s="4"/>
      <c r="G42" s="4"/>
      <c r="H42" s="4"/>
      <c r="I42" s="4"/>
      <c r="J42" s="4"/>
      <c r="K42" s="3"/>
      <c r="L42" s="3"/>
      <c r="M42" s="3"/>
    </row>
    <row r="43" spans="1:13" ht="15.75" x14ac:dyDescent="0.25">
      <c r="A43" s="1"/>
      <c r="B43" s="2"/>
      <c r="C43" s="2"/>
      <c r="D43" s="2"/>
      <c r="E43" s="3"/>
      <c r="F43" s="4"/>
      <c r="G43" s="4"/>
      <c r="H43" s="4"/>
      <c r="I43" s="4"/>
      <c r="J43" s="4"/>
      <c r="K43" s="3"/>
      <c r="L43" s="3"/>
      <c r="M43" s="3"/>
    </row>
    <row r="44" spans="1:13" ht="15.75" x14ac:dyDescent="0.25">
      <c r="A44" s="1"/>
      <c r="B44" s="2"/>
      <c r="C44" s="2"/>
      <c r="D44" s="2"/>
      <c r="E44" s="3"/>
      <c r="F44" s="4"/>
      <c r="G44" s="4"/>
      <c r="H44" s="4"/>
      <c r="I44" s="4"/>
      <c r="J44" s="4"/>
      <c r="K44" s="3"/>
      <c r="L44" s="3"/>
      <c r="M44" s="3"/>
    </row>
    <row r="45" spans="1:13" ht="15.75" x14ac:dyDescent="0.25">
      <c r="A45" s="1"/>
      <c r="B45" s="2"/>
      <c r="C45" s="2"/>
    </row>
    <row r="46" spans="1:13" ht="15.75" x14ac:dyDescent="0.25">
      <c r="A46" s="1"/>
      <c r="B46" s="2"/>
      <c r="C46" s="2"/>
    </row>
    <row r="47" spans="1:13" s="6" customFormat="1" ht="15.75" x14ac:dyDescent="0.25">
      <c r="A47" s="1"/>
      <c r="B47" s="2"/>
      <c r="C47" s="2"/>
      <c r="E47"/>
      <c r="F47"/>
      <c r="G47"/>
      <c r="H47" s="26"/>
      <c r="I47"/>
      <c r="J47"/>
      <c r="K47" s="55"/>
      <c r="L47"/>
      <c r="M47"/>
    </row>
    <row r="48" spans="1:13" s="6" customFormat="1" ht="15.75" x14ac:dyDescent="0.25">
      <c r="A48" s="1" t="s">
        <v>25</v>
      </c>
      <c r="B48" s="2"/>
      <c r="C48" s="2"/>
      <c r="E48"/>
      <c r="F48"/>
      <c r="G48"/>
      <c r="H48" s="26"/>
      <c r="I48"/>
      <c r="J48"/>
      <c r="K48" s="55"/>
      <c r="L48"/>
      <c r="M48"/>
    </row>
  </sheetData>
  <mergeCells count="3">
    <mergeCell ref="A2:L2"/>
    <mergeCell ref="E3:L3"/>
    <mergeCell ref="A27:G27"/>
  </mergeCells>
  <pageMargins left="0.25" right="0.25" top="0.75" bottom="0.75" header="0.3" footer="0.3"/>
  <pageSetup scale="90" fitToHeight="0" orientation="landscape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8BB3DC-DEA3-4C4A-AE26-8B7044C6AD16}">
  <sheetPr>
    <pageSetUpPr fitToPage="1"/>
  </sheetPr>
  <dimension ref="A1:M48"/>
  <sheetViews>
    <sheetView workbookViewId="0">
      <selection activeCell="K15" sqref="K15"/>
    </sheetView>
  </sheetViews>
  <sheetFormatPr defaultRowHeight="15" x14ac:dyDescent="0.25"/>
  <cols>
    <col min="1" max="1" width="16.140625" customWidth="1"/>
    <col min="2" max="2" width="11.7109375" style="6" customWidth="1"/>
    <col min="3" max="3" width="12.140625" style="6" customWidth="1"/>
    <col min="4" max="4" width="13" style="6" customWidth="1"/>
    <col min="5" max="5" width="10.7109375" customWidth="1"/>
    <col min="6" max="6" width="8" customWidth="1"/>
    <col min="7" max="7" width="7.28515625" customWidth="1"/>
    <col min="8" max="8" width="6.140625" style="26" customWidth="1"/>
    <col min="9" max="10" width="7.5703125" customWidth="1"/>
    <col min="11" max="11" width="9.42578125" style="55" customWidth="1"/>
    <col min="12" max="13" width="14.28515625" customWidth="1"/>
  </cols>
  <sheetData>
    <row r="1" spans="1:13" ht="15.75" x14ac:dyDescent="0.25">
      <c r="A1" s="1"/>
      <c r="B1" s="2"/>
      <c r="C1" s="2"/>
      <c r="D1" s="2"/>
      <c r="E1" s="3"/>
      <c r="F1" s="4"/>
      <c r="G1" s="4"/>
      <c r="H1" s="4"/>
      <c r="I1" s="4"/>
      <c r="J1" s="4"/>
      <c r="K1" s="3"/>
      <c r="L1" s="3"/>
      <c r="M1" s="3"/>
    </row>
    <row r="2" spans="1:13" ht="37.5" customHeight="1" x14ac:dyDescent="0.25">
      <c r="A2" s="106" t="s">
        <v>99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77"/>
    </row>
    <row r="3" spans="1:13" ht="16.5" hidden="1" customHeight="1" thickTop="1" thickBot="1" x14ac:dyDescent="0.3">
      <c r="E3" s="100" t="s">
        <v>0</v>
      </c>
      <c r="F3" s="101"/>
      <c r="G3" s="101"/>
      <c r="H3" s="101"/>
      <c r="I3" s="101"/>
      <c r="J3" s="101"/>
      <c r="K3" s="101"/>
      <c r="L3" s="102"/>
      <c r="M3" s="54"/>
    </row>
    <row r="4" spans="1:13" ht="45" x14ac:dyDescent="0.25">
      <c r="A4" s="7" t="s">
        <v>2</v>
      </c>
      <c r="B4" s="8" t="s">
        <v>3</v>
      </c>
      <c r="C4" s="8" t="s">
        <v>4</v>
      </c>
      <c r="D4" s="9" t="s">
        <v>5</v>
      </c>
      <c r="E4" s="10" t="s">
        <v>6</v>
      </c>
      <c r="F4" s="11" t="s">
        <v>7</v>
      </c>
      <c r="G4" s="11" t="s">
        <v>8</v>
      </c>
      <c r="H4" s="11" t="s">
        <v>9</v>
      </c>
      <c r="I4" s="11" t="s">
        <v>10</v>
      </c>
      <c r="J4" s="27" t="s">
        <v>11</v>
      </c>
      <c r="K4" s="57" t="s">
        <v>33</v>
      </c>
      <c r="L4" s="56" t="s">
        <v>34</v>
      </c>
      <c r="M4" s="56" t="s">
        <v>35</v>
      </c>
    </row>
    <row r="5" spans="1:13" ht="21" customHeight="1" x14ac:dyDescent="0.25">
      <c r="A5" s="73" t="s">
        <v>15</v>
      </c>
      <c r="B5" s="13">
        <v>3</v>
      </c>
      <c r="C5" s="13">
        <v>3</v>
      </c>
      <c r="D5" s="14">
        <v>1</v>
      </c>
      <c r="E5" s="15">
        <v>70</v>
      </c>
      <c r="F5" s="61">
        <v>0.08</v>
      </c>
      <c r="G5" s="61">
        <v>0.2</v>
      </c>
      <c r="H5" s="61">
        <v>0</v>
      </c>
      <c r="I5" s="61">
        <v>0</v>
      </c>
      <c r="J5" s="28"/>
      <c r="K5" s="58">
        <v>3</v>
      </c>
      <c r="L5" s="17">
        <f>$D5*($E5*(1+$F5+$G5+$H5-$I5))</f>
        <v>89.600000000000009</v>
      </c>
      <c r="M5" s="17">
        <f>Table25345345[[#This Row],[Column5]]+Table25345345[[#This Row],[Column8]]</f>
        <v>92.600000000000009</v>
      </c>
    </row>
    <row r="6" spans="1:13" ht="21" customHeight="1" x14ac:dyDescent="0.25">
      <c r="A6" s="73" t="s">
        <v>16</v>
      </c>
      <c r="B6" s="13">
        <v>6</v>
      </c>
      <c r="C6" s="13">
        <v>6</v>
      </c>
      <c r="D6" s="14">
        <v>1</v>
      </c>
      <c r="E6" s="15">
        <v>81</v>
      </c>
      <c r="F6" s="61">
        <v>0.08</v>
      </c>
      <c r="G6" s="61">
        <v>0.2</v>
      </c>
      <c r="H6" s="61">
        <v>0</v>
      </c>
      <c r="I6" s="61">
        <v>0</v>
      </c>
      <c r="J6" s="28"/>
      <c r="K6" s="58">
        <v>3</v>
      </c>
      <c r="L6" s="17">
        <f>$D6*($E6*(1+$F6+$G6+$H6-$I6))</f>
        <v>103.68</v>
      </c>
      <c r="M6" s="17">
        <f>Table25345345[[#This Row],[Column5]]+Table25345345[[#This Row],[Column8]]</f>
        <v>106.68</v>
      </c>
    </row>
    <row r="7" spans="1:13" ht="21" customHeight="1" x14ac:dyDescent="0.25">
      <c r="A7" s="73" t="s">
        <v>53</v>
      </c>
      <c r="B7" s="18">
        <v>12</v>
      </c>
      <c r="C7" s="13" t="s">
        <v>19</v>
      </c>
      <c r="D7" s="14">
        <v>1.5</v>
      </c>
      <c r="E7" s="15">
        <v>97</v>
      </c>
      <c r="F7" s="61">
        <v>0.08</v>
      </c>
      <c r="G7" s="61">
        <v>0.2</v>
      </c>
      <c r="H7" s="61">
        <v>0</v>
      </c>
      <c r="I7" s="61">
        <v>0</v>
      </c>
      <c r="J7" s="28"/>
      <c r="K7" s="58">
        <v>3</v>
      </c>
      <c r="L7" s="17">
        <f t="shared" ref="L7:L14" si="0">$D7*($E7*(1+$F7+$G7+$H7-$I7))</f>
        <v>186.24</v>
      </c>
      <c r="M7" s="17">
        <f>Table25345345[[#This Row],[Column5]]+Table25345345[[#This Row],[Column8]]</f>
        <v>189.24</v>
      </c>
    </row>
    <row r="8" spans="1:13" ht="21" customHeight="1" x14ac:dyDescent="0.25">
      <c r="A8" s="73" t="s">
        <v>20</v>
      </c>
      <c r="B8" s="13">
        <v>8</v>
      </c>
      <c r="C8" s="13">
        <v>3</v>
      </c>
      <c r="D8" s="14">
        <v>2</v>
      </c>
      <c r="E8" s="15">
        <v>118</v>
      </c>
      <c r="F8" s="61">
        <v>0.08</v>
      </c>
      <c r="G8" s="61">
        <v>0.2</v>
      </c>
      <c r="H8" s="61">
        <v>0</v>
      </c>
      <c r="I8" s="61">
        <v>0</v>
      </c>
      <c r="J8" s="28"/>
      <c r="K8" s="58">
        <v>3</v>
      </c>
      <c r="L8" s="17">
        <f t="shared" si="0"/>
        <v>302.08</v>
      </c>
      <c r="M8" s="17">
        <f>Table25345345[[#This Row],[Column5]]+Table25345345[[#This Row],[Column8]]</f>
        <v>305.08</v>
      </c>
    </row>
    <row r="9" spans="1:13" ht="21" customHeight="1" x14ac:dyDescent="0.25">
      <c r="A9" s="73" t="s">
        <v>21</v>
      </c>
      <c r="B9" s="13">
        <v>12</v>
      </c>
      <c r="C9" s="13">
        <v>8</v>
      </c>
      <c r="D9" s="14">
        <v>2</v>
      </c>
      <c r="E9" s="15">
        <v>130</v>
      </c>
      <c r="F9" s="61">
        <v>0.08</v>
      </c>
      <c r="G9" s="61">
        <v>0.2</v>
      </c>
      <c r="H9" s="61">
        <v>0</v>
      </c>
      <c r="I9" s="61">
        <v>0</v>
      </c>
      <c r="J9" s="28"/>
      <c r="K9" s="58">
        <v>3</v>
      </c>
      <c r="L9" s="17">
        <f t="shared" si="0"/>
        <v>332.8</v>
      </c>
      <c r="M9" s="17">
        <f>Table25345345[[#This Row],[Column5]]+Table25345345[[#This Row],[Column8]]</f>
        <v>335.8</v>
      </c>
    </row>
    <row r="10" spans="1:13" ht="21" customHeight="1" x14ac:dyDescent="0.25">
      <c r="A10" s="73" t="s">
        <v>22</v>
      </c>
      <c r="B10" s="13">
        <v>18</v>
      </c>
      <c r="C10" s="13">
        <v>12</v>
      </c>
      <c r="D10" s="14">
        <v>2</v>
      </c>
      <c r="E10" s="15">
        <v>155</v>
      </c>
      <c r="F10" s="61">
        <v>0.08</v>
      </c>
      <c r="G10" s="61">
        <v>0.2</v>
      </c>
      <c r="H10" s="61">
        <v>0</v>
      </c>
      <c r="I10" s="61">
        <v>0</v>
      </c>
      <c r="J10" s="28"/>
      <c r="K10" s="58">
        <v>3</v>
      </c>
      <c r="L10" s="17">
        <f t="shared" si="0"/>
        <v>396.8</v>
      </c>
      <c r="M10" s="17">
        <f>Table25345345[[#This Row],[Column5]]+Table25345345[[#This Row],[Column8]]</f>
        <v>399.8</v>
      </c>
    </row>
    <row r="11" spans="1:13" ht="21" customHeight="1" x14ac:dyDescent="0.25">
      <c r="A11" s="73" t="s">
        <v>22</v>
      </c>
      <c r="B11" s="13">
        <v>26</v>
      </c>
      <c r="C11" s="13">
        <v>15</v>
      </c>
      <c r="D11" s="14">
        <v>2</v>
      </c>
      <c r="E11" s="15">
        <v>185</v>
      </c>
      <c r="F11" s="61">
        <v>0.08</v>
      </c>
      <c r="G11" s="61">
        <v>0.2</v>
      </c>
      <c r="H11" s="61">
        <v>0</v>
      </c>
      <c r="I11" s="61">
        <v>0</v>
      </c>
      <c r="J11" s="28"/>
      <c r="K11" s="58">
        <v>3</v>
      </c>
      <c r="L11" s="17">
        <f t="shared" si="0"/>
        <v>473.6</v>
      </c>
      <c r="M11" s="17">
        <f>Table25345345[[#This Row],[Column5]]+Table25345345[[#This Row],[Column8]]</f>
        <v>476.6</v>
      </c>
    </row>
    <row r="12" spans="1:13" ht="21" customHeight="1" x14ac:dyDescent="0.25">
      <c r="A12" s="73" t="s">
        <v>41</v>
      </c>
      <c r="B12" s="13">
        <v>18</v>
      </c>
      <c r="C12" s="13">
        <v>12</v>
      </c>
      <c r="D12" s="13">
        <v>2</v>
      </c>
      <c r="E12" s="15">
        <v>130</v>
      </c>
      <c r="F12" s="61">
        <v>0.08</v>
      </c>
      <c r="G12" s="61">
        <v>0.2</v>
      </c>
      <c r="H12" s="61">
        <v>0</v>
      </c>
      <c r="I12" s="61">
        <v>0</v>
      </c>
      <c r="J12" s="28"/>
      <c r="K12" s="58">
        <v>3</v>
      </c>
      <c r="L12" s="17">
        <f t="shared" si="0"/>
        <v>332.8</v>
      </c>
      <c r="M12" s="17">
        <f>Table25345345[[#This Row],[Column5]]+Table25345345[[#This Row],[Column8]]</f>
        <v>335.8</v>
      </c>
    </row>
    <row r="13" spans="1:13" ht="21" customHeight="1" x14ac:dyDescent="0.25">
      <c r="A13" s="73" t="s">
        <v>41</v>
      </c>
      <c r="B13" s="13" t="s">
        <v>51</v>
      </c>
      <c r="C13" s="13">
        <v>26</v>
      </c>
      <c r="D13" s="14">
        <v>2</v>
      </c>
      <c r="E13" s="15">
        <v>150</v>
      </c>
      <c r="F13" s="61">
        <v>0.08</v>
      </c>
      <c r="G13" s="61">
        <v>0.2</v>
      </c>
      <c r="H13" s="61">
        <v>0</v>
      </c>
      <c r="I13" s="61">
        <v>0</v>
      </c>
      <c r="J13" s="28"/>
      <c r="K13" s="58">
        <v>3</v>
      </c>
      <c r="L13" s="17">
        <f t="shared" si="0"/>
        <v>384</v>
      </c>
      <c r="M13" s="17">
        <f>Table25345345[[#This Row],[Column5]]+Table25345345[[#This Row],[Column8]]</f>
        <v>387</v>
      </c>
    </row>
    <row r="14" spans="1:13" ht="21" customHeight="1" x14ac:dyDescent="0.25">
      <c r="A14" s="73" t="s">
        <v>41</v>
      </c>
      <c r="B14" s="13" t="s">
        <v>52</v>
      </c>
      <c r="C14" s="13">
        <v>26</v>
      </c>
      <c r="D14" s="13">
        <v>2</v>
      </c>
      <c r="E14" s="15">
        <v>165</v>
      </c>
      <c r="F14" s="61">
        <v>0.08</v>
      </c>
      <c r="G14" s="61">
        <v>0.2</v>
      </c>
      <c r="H14" s="61">
        <v>0</v>
      </c>
      <c r="I14" s="61">
        <v>0</v>
      </c>
      <c r="J14" s="28"/>
      <c r="K14" s="58">
        <v>3</v>
      </c>
      <c r="L14" s="17">
        <f t="shared" si="0"/>
        <v>422.40000000000003</v>
      </c>
      <c r="M14" s="17">
        <f>Table25345345[[#This Row],[Column5]]+Table25345345[[#This Row],[Column8]]</f>
        <v>425.40000000000003</v>
      </c>
    </row>
    <row r="15" spans="1:13" ht="21" customHeight="1" x14ac:dyDescent="0.25">
      <c r="A15" s="74" t="s">
        <v>24</v>
      </c>
      <c r="B15" s="20">
        <v>55</v>
      </c>
      <c r="C15" s="20">
        <v>55</v>
      </c>
      <c r="D15" s="21" t="s">
        <v>25</v>
      </c>
      <c r="E15" s="22" t="s">
        <v>25</v>
      </c>
      <c r="F15" s="62" t="s">
        <v>25</v>
      </c>
      <c r="G15" s="62"/>
      <c r="H15" s="62" t="s">
        <v>25</v>
      </c>
      <c r="I15" s="62" t="s">
        <v>25</v>
      </c>
      <c r="J15" s="29"/>
      <c r="K15" s="59"/>
      <c r="L15" s="23" t="s">
        <v>26</v>
      </c>
      <c r="M15" s="23" t="s">
        <v>26</v>
      </c>
    </row>
    <row r="16" spans="1:13" ht="17.25" customHeight="1" x14ac:dyDescent="0.25">
      <c r="E16" s="24"/>
      <c r="H16"/>
    </row>
    <row r="17" spans="1:13" ht="15.75" x14ac:dyDescent="0.25">
      <c r="A17" s="47" t="s">
        <v>27</v>
      </c>
      <c r="B17" s="48"/>
      <c r="C17" s="48"/>
      <c r="D17" s="48"/>
      <c r="E17" s="49"/>
      <c r="F17" s="50"/>
      <c r="G17" s="50"/>
      <c r="H17" s="50"/>
      <c r="I17" s="50"/>
      <c r="J17" s="44"/>
      <c r="K17" s="43"/>
      <c r="L17" s="41"/>
      <c r="M17" s="41"/>
    </row>
    <row r="18" spans="1:13" ht="15.75" x14ac:dyDescent="0.25">
      <c r="A18" s="47"/>
      <c r="B18" s="48"/>
      <c r="C18" s="48"/>
      <c r="D18" s="48"/>
      <c r="E18" s="49"/>
      <c r="F18" s="50"/>
      <c r="G18" s="50"/>
      <c r="H18" s="50"/>
      <c r="I18" s="50"/>
      <c r="J18" s="44"/>
      <c r="K18" s="43"/>
      <c r="L18" s="41"/>
      <c r="M18" s="41"/>
    </row>
    <row r="19" spans="1:13" ht="15.75" x14ac:dyDescent="0.25">
      <c r="A19" s="47"/>
      <c r="B19" s="48"/>
      <c r="C19" s="48"/>
      <c r="D19" s="48"/>
      <c r="E19" s="49"/>
      <c r="F19" s="50"/>
      <c r="G19" s="50"/>
      <c r="H19" s="50"/>
      <c r="I19" s="50"/>
      <c r="J19" s="44"/>
      <c r="K19" s="43"/>
      <c r="L19" s="41"/>
      <c r="M19" s="41"/>
    </row>
    <row r="20" spans="1:13" ht="15.75" x14ac:dyDescent="0.25">
      <c r="A20" s="47" t="s">
        <v>28</v>
      </c>
      <c r="B20" s="48"/>
      <c r="C20" s="48"/>
      <c r="D20" s="48"/>
      <c r="E20" s="49"/>
      <c r="F20" s="50"/>
      <c r="G20" s="50"/>
      <c r="H20" s="50"/>
      <c r="I20" s="50"/>
      <c r="J20" s="44"/>
      <c r="K20" s="43"/>
      <c r="L20" s="41"/>
      <c r="M20" s="41"/>
    </row>
    <row r="21" spans="1:13" ht="15.75" x14ac:dyDescent="0.25">
      <c r="A21" s="47" t="s">
        <v>29</v>
      </c>
      <c r="B21" s="48"/>
      <c r="C21" s="48"/>
      <c r="D21" s="48"/>
      <c r="E21" s="49"/>
      <c r="F21" s="50"/>
      <c r="G21" s="50"/>
      <c r="H21" s="50"/>
      <c r="I21" s="50"/>
      <c r="J21" s="44"/>
      <c r="K21" s="43"/>
      <c r="L21" s="41"/>
      <c r="M21" s="41"/>
    </row>
    <row r="22" spans="1:13" ht="15.75" x14ac:dyDescent="0.25">
      <c r="A22" s="47" t="s">
        <v>36</v>
      </c>
      <c r="B22" s="48"/>
      <c r="C22" s="48"/>
      <c r="D22" s="51"/>
      <c r="E22" s="52"/>
      <c r="F22" s="52"/>
      <c r="G22" s="52"/>
      <c r="H22" s="53"/>
      <c r="I22" s="52"/>
      <c r="J22" s="30" t="s">
        <v>25</v>
      </c>
      <c r="K22" s="60"/>
      <c r="L22" s="42"/>
      <c r="M22" s="42"/>
    </row>
    <row r="23" spans="1:13" ht="15.75" x14ac:dyDescent="0.25">
      <c r="A23" s="47" t="s">
        <v>31</v>
      </c>
      <c r="B23" s="48"/>
      <c r="C23" s="48"/>
      <c r="D23" s="51"/>
      <c r="E23" s="52"/>
      <c r="F23" s="52"/>
      <c r="G23" s="52"/>
      <c r="H23" s="53"/>
      <c r="I23" s="52"/>
      <c r="J23" s="30"/>
      <c r="K23" s="60"/>
      <c r="L23" s="42"/>
      <c r="M23" s="42"/>
    </row>
    <row r="24" spans="1:13" ht="15.75" x14ac:dyDescent="0.25">
      <c r="A24" s="47" t="s">
        <v>37</v>
      </c>
      <c r="B24" s="48"/>
      <c r="C24" s="48"/>
      <c r="D24" s="51"/>
      <c r="E24" s="52"/>
      <c r="F24" s="52"/>
      <c r="G24" s="52"/>
      <c r="H24" s="53"/>
      <c r="I24" s="52"/>
      <c r="J24" s="30"/>
      <c r="K24" s="60"/>
      <c r="L24" s="42"/>
      <c r="M24" s="42"/>
    </row>
    <row r="25" spans="1:13" x14ac:dyDescent="0.25">
      <c r="A25" s="52"/>
      <c r="B25" s="51"/>
      <c r="C25" s="51"/>
      <c r="D25" s="51"/>
      <c r="E25" s="52"/>
      <c r="F25" s="52"/>
      <c r="G25" s="52"/>
      <c r="H25" s="53"/>
      <c r="I25" s="52"/>
      <c r="J25" s="30"/>
      <c r="K25" s="60"/>
      <c r="L25" s="42"/>
      <c r="M25" s="42"/>
    </row>
    <row r="26" spans="1:13" x14ac:dyDescent="0.25">
      <c r="A26" s="30"/>
      <c r="B26" s="46"/>
      <c r="C26" s="46"/>
      <c r="D26" s="46"/>
      <c r="E26" s="30"/>
      <c r="F26" s="30"/>
      <c r="G26" s="30"/>
      <c r="H26" s="45"/>
      <c r="I26" s="30"/>
      <c r="J26" s="30"/>
      <c r="K26" s="60"/>
      <c r="L26" s="42"/>
      <c r="M26" s="42"/>
    </row>
    <row r="27" spans="1:13" ht="15.75" x14ac:dyDescent="0.25">
      <c r="A27" s="105"/>
      <c r="B27" s="105"/>
      <c r="C27" s="105"/>
      <c r="D27" s="105"/>
      <c r="E27" s="105"/>
      <c r="F27" s="105"/>
      <c r="G27" s="105"/>
      <c r="H27" s="45"/>
      <c r="I27" s="30"/>
      <c r="J27" s="30"/>
      <c r="K27" s="60"/>
    </row>
    <row r="29" spans="1:13" ht="15.75" x14ac:dyDescent="0.25">
      <c r="A29" s="34"/>
      <c r="B29" s="35"/>
      <c r="C29" s="35"/>
      <c r="D29" s="35"/>
      <c r="E29" s="34"/>
      <c r="F29" s="36"/>
      <c r="G29" s="34"/>
    </row>
    <row r="30" spans="1:13" ht="15.75" x14ac:dyDescent="0.25">
      <c r="A30" s="34"/>
      <c r="B30" s="35"/>
      <c r="C30" s="35"/>
      <c r="D30" s="37"/>
      <c r="E30" s="34"/>
      <c r="F30" s="36"/>
      <c r="G30" s="34"/>
    </row>
    <row r="31" spans="1:13" ht="15.75" x14ac:dyDescent="0.25">
      <c r="A31" s="34"/>
      <c r="B31" s="35"/>
      <c r="C31" s="35"/>
      <c r="D31" s="37"/>
      <c r="E31" s="34"/>
      <c r="F31" s="36"/>
      <c r="G31" s="34"/>
    </row>
    <row r="32" spans="1:13" ht="15.75" x14ac:dyDescent="0.25">
      <c r="A32" s="34"/>
      <c r="B32" s="35"/>
      <c r="C32" s="35"/>
      <c r="D32" s="35"/>
      <c r="E32" s="34"/>
      <c r="F32" s="36"/>
      <c r="G32" s="34"/>
    </row>
    <row r="33" spans="1:13" ht="15.75" x14ac:dyDescent="0.25">
      <c r="A33" s="34"/>
      <c r="B33" s="35"/>
      <c r="C33" s="35"/>
      <c r="D33" s="35"/>
      <c r="E33" s="34"/>
      <c r="F33" s="36"/>
      <c r="G33" s="34"/>
    </row>
    <row r="34" spans="1:13" ht="15.75" x14ac:dyDescent="0.25">
      <c r="A34" s="38"/>
      <c r="B34" s="39"/>
      <c r="C34" s="39"/>
      <c r="D34" s="39"/>
      <c r="E34" s="38"/>
      <c r="F34" s="40"/>
      <c r="G34" s="38"/>
    </row>
    <row r="35" spans="1:13" ht="15.75" x14ac:dyDescent="0.25">
      <c r="A35" s="38"/>
      <c r="B35" s="39"/>
      <c r="C35" s="39"/>
      <c r="D35" s="39"/>
      <c r="E35" s="38"/>
      <c r="F35" s="40"/>
      <c r="G35" s="38"/>
    </row>
    <row r="36" spans="1:13" ht="15.75" x14ac:dyDescent="0.25">
      <c r="A36" s="38"/>
      <c r="B36" s="39"/>
      <c r="C36" s="39"/>
      <c r="D36" s="39"/>
      <c r="E36" s="38"/>
      <c r="F36" s="40"/>
      <c r="G36" s="38"/>
    </row>
    <row r="37" spans="1:13" ht="15.75" x14ac:dyDescent="0.25">
      <c r="A37" s="38"/>
      <c r="B37" s="39"/>
      <c r="C37" s="39"/>
      <c r="D37" s="39"/>
      <c r="E37" s="38"/>
      <c r="F37" s="40"/>
      <c r="G37" s="38"/>
    </row>
    <row r="38" spans="1:13" ht="15.75" x14ac:dyDescent="0.25">
      <c r="A38" s="34"/>
      <c r="B38" s="35"/>
      <c r="C38" s="35"/>
      <c r="D38" s="35"/>
      <c r="E38" s="34"/>
      <c r="F38" s="36"/>
      <c r="G38" s="34"/>
    </row>
    <row r="39" spans="1:13" ht="15.75" x14ac:dyDescent="0.25">
      <c r="A39" s="34"/>
      <c r="B39" s="35"/>
      <c r="C39" s="35"/>
      <c r="D39" s="35"/>
      <c r="E39" s="34"/>
      <c r="F39" s="36"/>
      <c r="G39" s="34"/>
    </row>
    <row r="40" spans="1:13" ht="15.75" x14ac:dyDescent="0.25">
      <c r="A40" s="34"/>
      <c r="B40" s="35"/>
      <c r="C40" s="35"/>
      <c r="D40" s="35"/>
      <c r="E40" s="34"/>
      <c r="F40" s="36"/>
      <c r="G40" s="34"/>
    </row>
    <row r="42" spans="1:13" ht="15.75" x14ac:dyDescent="0.25">
      <c r="A42" s="1"/>
      <c r="B42" s="2"/>
      <c r="C42" s="2"/>
      <c r="D42" s="2"/>
      <c r="E42" s="3"/>
      <c r="F42" s="4"/>
      <c r="G42" s="4"/>
      <c r="H42" s="4"/>
      <c r="I42" s="4"/>
      <c r="J42" s="4"/>
      <c r="K42" s="3"/>
      <c r="L42" s="3"/>
      <c r="M42" s="3"/>
    </row>
    <row r="43" spans="1:13" ht="15.75" x14ac:dyDescent="0.25">
      <c r="A43" s="1"/>
      <c r="B43" s="2"/>
      <c r="C43" s="2"/>
      <c r="D43" s="2"/>
      <c r="E43" s="3"/>
      <c r="F43" s="4"/>
      <c r="G43" s="4"/>
      <c r="H43" s="4"/>
      <c r="I43" s="4"/>
      <c r="J43" s="4"/>
      <c r="K43" s="3"/>
      <c r="L43" s="3"/>
      <c r="M43" s="3"/>
    </row>
    <row r="44" spans="1:13" ht="15.75" x14ac:dyDescent="0.25">
      <c r="A44" s="1"/>
      <c r="B44" s="2"/>
      <c r="C44" s="2"/>
      <c r="D44" s="2"/>
      <c r="E44" s="3"/>
      <c r="F44" s="4"/>
      <c r="G44" s="4"/>
      <c r="H44" s="4"/>
      <c r="I44" s="4"/>
      <c r="J44" s="4"/>
      <c r="K44" s="3"/>
      <c r="L44" s="3"/>
      <c r="M44" s="3"/>
    </row>
    <row r="45" spans="1:13" ht="15.75" x14ac:dyDescent="0.25">
      <c r="A45" s="1"/>
      <c r="B45" s="2"/>
      <c r="C45" s="2"/>
    </row>
    <row r="46" spans="1:13" ht="15.75" x14ac:dyDescent="0.25">
      <c r="A46" s="1"/>
      <c r="B46" s="2"/>
      <c r="C46" s="2"/>
    </row>
    <row r="47" spans="1:13" s="6" customFormat="1" ht="15.75" x14ac:dyDescent="0.25">
      <c r="A47" s="1"/>
      <c r="B47" s="2"/>
      <c r="C47" s="2"/>
      <c r="E47"/>
      <c r="F47"/>
      <c r="G47"/>
      <c r="H47" s="26"/>
      <c r="I47"/>
      <c r="J47"/>
      <c r="K47" s="55"/>
      <c r="L47"/>
      <c r="M47"/>
    </row>
    <row r="48" spans="1:13" s="6" customFormat="1" ht="15.75" x14ac:dyDescent="0.25">
      <c r="A48" s="1" t="s">
        <v>25</v>
      </c>
      <c r="B48" s="2"/>
      <c r="C48" s="2"/>
      <c r="E48"/>
      <c r="F48"/>
      <c r="G48"/>
      <c r="H48" s="26"/>
      <c r="I48"/>
      <c r="J48"/>
      <c r="K48" s="55"/>
      <c r="L48"/>
      <c r="M48"/>
    </row>
  </sheetData>
  <mergeCells count="3">
    <mergeCell ref="A2:L2"/>
    <mergeCell ref="E3:L3"/>
    <mergeCell ref="A27:G27"/>
  </mergeCells>
  <pageMargins left="0.25" right="0.25" top="0.75" bottom="0.75" header="0.3" footer="0.3"/>
  <pageSetup scale="90" fitToHeight="0" orientation="landscape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4C74B5-9AD5-459B-9DC7-238F289DA47D}">
  <dimension ref="A1:C28"/>
  <sheetViews>
    <sheetView tabSelected="1" workbookViewId="0">
      <selection activeCell="A28" sqref="A28"/>
    </sheetView>
  </sheetViews>
  <sheetFormatPr defaultRowHeight="15" x14ac:dyDescent="0.25"/>
  <cols>
    <col min="1" max="1" width="13.42578125" customWidth="1"/>
    <col min="2" max="2" width="15.28515625" customWidth="1"/>
    <col min="3" max="3" width="16.42578125" style="6" customWidth="1"/>
  </cols>
  <sheetData>
    <row r="1" spans="1:3" x14ac:dyDescent="0.25">
      <c r="A1" t="s">
        <v>100</v>
      </c>
      <c r="B1" t="s">
        <v>101</v>
      </c>
      <c r="C1" s="6" t="s">
        <v>110</v>
      </c>
    </row>
    <row r="2" spans="1:3" x14ac:dyDescent="0.25">
      <c r="A2" t="s">
        <v>102</v>
      </c>
      <c r="B2" t="s">
        <v>103</v>
      </c>
      <c r="C2" s="6">
        <v>2</v>
      </c>
    </row>
    <row r="3" spans="1:3" x14ac:dyDescent="0.25">
      <c r="A3" t="s">
        <v>102</v>
      </c>
      <c r="B3" t="s">
        <v>104</v>
      </c>
      <c r="C3" s="6">
        <v>2.5</v>
      </c>
    </row>
    <row r="4" spans="1:3" x14ac:dyDescent="0.25">
      <c r="A4" t="s">
        <v>105</v>
      </c>
      <c r="B4" t="s">
        <v>106</v>
      </c>
      <c r="C4" s="6">
        <v>3</v>
      </c>
    </row>
    <row r="5" spans="1:3" x14ac:dyDescent="0.25">
      <c r="A5" t="s">
        <v>105</v>
      </c>
      <c r="B5" t="s">
        <v>107</v>
      </c>
      <c r="C5" s="6">
        <v>4</v>
      </c>
    </row>
    <row r="6" spans="1:3" x14ac:dyDescent="0.25">
      <c r="A6" t="s">
        <v>102</v>
      </c>
      <c r="B6" t="s">
        <v>108</v>
      </c>
      <c r="C6" s="6">
        <v>2.5</v>
      </c>
    </row>
    <row r="7" spans="1:3" x14ac:dyDescent="0.25">
      <c r="A7" t="s">
        <v>102</v>
      </c>
      <c r="B7" t="s">
        <v>109</v>
      </c>
      <c r="C7" s="6">
        <v>2.5</v>
      </c>
    </row>
    <row r="8" spans="1:3" x14ac:dyDescent="0.25">
      <c r="A8" t="s">
        <v>111</v>
      </c>
      <c r="B8" t="s">
        <v>112</v>
      </c>
      <c r="C8" s="6">
        <v>2.5</v>
      </c>
    </row>
    <row r="9" spans="1:3" x14ac:dyDescent="0.25">
      <c r="A9" t="s">
        <v>113</v>
      </c>
      <c r="B9" t="s">
        <v>112</v>
      </c>
      <c r="C9" s="6">
        <v>4.5</v>
      </c>
    </row>
    <row r="10" spans="1:3" x14ac:dyDescent="0.25">
      <c r="A10" t="s">
        <v>113</v>
      </c>
      <c r="B10" t="s">
        <v>108</v>
      </c>
      <c r="C10" s="6">
        <v>2</v>
      </c>
    </row>
    <row r="11" spans="1:3" x14ac:dyDescent="0.25">
      <c r="A11" t="s">
        <v>113</v>
      </c>
      <c r="B11" t="s">
        <v>103</v>
      </c>
      <c r="C11" s="6">
        <v>6.5</v>
      </c>
    </row>
    <row r="12" spans="1:3" x14ac:dyDescent="0.25">
      <c r="A12" t="s">
        <v>113</v>
      </c>
      <c r="B12" t="s">
        <v>104</v>
      </c>
      <c r="C12" s="6">
        <v>7</v>
      </c>
    </row>
    <row r="13" spans="1:3" x14ac:dyDescent="0.25">
      <c r="A13" t="s">
        <v>114</v>
      </c>
      <c r="B13" t="s">
        <v>112</v>
      </c>
      <c r="C13" s="6">
        <v>4</v>
      </c>
    </row>
    <row r="14" spans="1:3" x14ac:dyDescent="0.25">
      <c r="A14" t="s">
        <v>114</v>
      </c>
      <c r="B14" t="s">
        <v>108</v>
      </c>
      <c r="C14" s="6">
        <v>5</v>
      </c>
    </row>
    <row r="15" spans="1:3" x14ac:dyDescent="0.25">
      <c r="A15" t="s">
        <v>114</v>
      </c>
      <c r="B15" t="s">
        <v>103</v>
      </c>
      <c r="C15" s="6">
        <v>6</v>
      </c>
    </row>
    <row r="16" spans="1:3" x14ac:dyDescent="0.25">
      <c r="A16" t="s">
        <v>114</v>
      </c>
      <c r="B16" t="s">
        <v>104</v>
      </c>
      <c r="C16" s="6">
        <v>6.5</v>
      </c>
    </row>
    <row r="18" spans="1:3" x14ac:dyDescent="0.25">
      <c r="A18" t="s">
        <v>101</v>
      </c>
      <c r="B18" t="s">
        <v>101</v>
      </c>
    </row>
    <row r="19" spans="1:3" x14ac:dyDescent="0.25">
      <c r="A19" t="s">
        <v>112</v>
      </c>
      <c r="B19" t="s">
        <v>103</v>
      </c>
      <c r="C19" s="6">
        <v>2</v>
      </c>
    </row>
    <row r="20" spans="1:3" x14ac:dyDescent="0.25">
      <c r="A20" t="s">
        <v>112</v>
      </c>
      <c r="B20" t="s">
        <v>108</v>
      </c>
      <c r="C20" s="6">
        <v>2.5</v>
      </c>
    </row>
    <row r="21" spans="1:3" x14ac:dyDescent="0.25">
      <c r="A21" t="s">
        <v>112</v>
      </c>
      <c r="B21" t="s">
        <v>104</v>
      </c>
      <c r="C21" s="6">
        <v>2.5</v>
      </c>
    </row>
    <row r="22" spans="1:3" x14ac:dyDescent="0.25">
      <c r="A22" t="s">
        <v>112</v>
      </c>
      <c r="B22" t="s">
        <v>115</v>
      </c>
      <c r="C22" s="6">
        <v>3</v>
      </c>
    </row>
    <row r="23" spans="1:3" x14ac:dyDescent="0.25">
      <c r="A23" t="s">
        <v>112</v>
      </c>
      <c r="B23" t="s">
        <v>107</v>
      </c>
      <c r="C23" s="6">
        <v>4</v>
      </c>
    </row>
    <row r="24" spans="1:3" x14ac:dyDescent="0.25">
      <c r="A24" t="s">
        <v>112</v>
      </c>
      <c r="B24" t="s">
        <v>117</v>
      </c>
      <c r="C24" s="6">
        <v>4</v>
      </c>
    </row>
    <row r="25" spans="1:3" x14ac:dyDescent="0.25">
      <c r="A25" t="s">
        <v>112</v>
      </c>
      <c r="B25" t="s">
        <v>118</v>
      </c>
      <c r="C25" s="6">
        <v>5</v>
      </c>
    </row>
    <row r="26" spans="1:3" x14ac:dyDescent="0.25">
      <c r="A26" t="s">
        <v>112</v>
      </c>
      <c r="B26" t="s">
        <v>119</v>
      </c>
      <c r="C26" s="6">
        <v>6</v>
      </c>
    </row>
    <row r="27" spans="1:3" x14ac:dyDescent="0.25">
      <c r="A27" t="s">
        <v>108</v>
      </c>
      <c r="B27" t="s">
        <v>116</v>
      </c>
      <c r="C27" s="6">
        <v>4.5</v>
      </c>
    </row>
    <row r="28" spans="1:3" x14ac:dyDescent="0.25">
      <c r="A28" t="s">
        <v>25</v>
      </c>
      <c r="B28" t="s">
        <v>25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706C93-F533-4070-85B5-00FA88F59ED3}">
  <sheetPr>
    <pageSetUpPr fitToPage="1"/>
  </sheetPr>
  <dimension ref="A1:N47"/>
  <sheetViews>
    <sheetView workbookViewId="0">
      <selection activeCell="M12" sqref="M12"/>
    </sheetView>
  </sheetViews>
  <sheetFormatPr defaultRowHeight="15" x14ac:dyDescent="0.25"/>
  <cols>
    <col min="1" max="1" width="16.140625" customWidth="1"/>
    <col min="2" max="2" width="11.7109375" style="6" customWidth="1"/>
    <col min="3" max="3" width="12.140625" style="6" customWidth="1"/>
    <col min="4" max="4" width="6.42578125" style="6" hidden="1" customWidth="1"/>
    <col min="5" max="5" width="10.7109375" customWidth="1"/>
    <col min="6" max="6" width="8" customWidth="1"/>
    <col min="7" max="7" width="7.28515625" customWidth="1"/>
    <col min="8" max="8" width="6.140625" style="26" customWidth="1"/>
    <col min="9" max="9" width="8.5703125" customWidth="1"/>
    <col min="10" max="10" width="11.5703125" customWidth="1"/>
    <col min="11" max="13" width="9.5703125" style="6" customWidth="1"/>
    <col min="14" max="14" width="13.42578125" customWidth="1"/>
  </cols>
  <sheetData>
    <row r="1" spans="1:14" ht="15.75" x14ac:dyDescent="0.25">
      <c r="A1" s="1"/>
      <c r="B1" s="2"/>
      <c r="C1" s="2"/>
      <c r="D1" s="2"/>
      <c r="E1" s="3"/>
      <c r="F1" s="4"/>
      <c r="G1" s="4"/>
      <c r="H1" s="4"/>
      <c r="I1" s="4"/>
      <c r="J1" s="3"/>
      <c r="K1" s="5"/>
      <c r="L1" s="5"/>
      <c r="M1" s="5"/>
      <c r="N1" s="3"/>
    </row>
    <row r="2" spans="1:14" ht="40.5" customHeight="1" thickBot="1" x14ac:dyDescent="0.3">
      <c r="A2" s="106" t="s">
        <v>58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</row>
    <row r="3" spans="1:14" ht="16.5" hidden="1" thickTop="1" thickBot="1" x14ac:dyDescent="0.3">
      <c r="E3" s="100" t="s">
        <v>0</v>
      </c>
      <c r="F3" s="101"/>
      <c r="G3" s="101"/>
      <c r="H3" s="101"/>
      <c r="I3" s="101"/>
      <c r="J3" s="102"/>
      <c r="K3" s="103" t="s">
        <v>1</v>
      </c>
      <c r="L3" s="107"/>
      <c r="M3" s="108"/>
      <c r="N3" s="109"/>
    </row>
    <row r="4" spans="1:14" ht="45.75" thickTop="1" x14ac:dyDescent="0.25">
      <c r="A4" s="72" t="s">
        <v>2</v>
      </c>
      <c r="B4" s="8" t="s">
        <v>3</v>
      </c>
      <c r="C4" s="8" t="s">
        <v>4</v>
      </c>
      <c r="D4" s="27" t="s">
        <v>5</v>
      </c>
      <c r="E4" s="63" t="s">
        <v>6</v>
      </c>
      <c r="F4" s="11" t="s">
        <v>7</v>
      </c>
      <c r="G4" s="11" t="s">
        <v>8</v>
      </c>
      <c r="H4" s="11" t="s">
        <v>9</v>
      </c>
      <c r="I4" s="11" t="s">
        <v>10</v>
      </c>
      <c r="J4" s="64" t="s">
        <v>12</v>
      </c>
      <c r="K4" s="31" t="s">
        <v>13</v>
      </c>
      <c r="L4" s="78" t="s">
        <v>14</v>
      </c>
      <c r="M4" s="79" t="s">
        <v>6</v>
      </c>
      <c r="N4" s="80" t="s">
        <v>54</v>
      </c>
    </row>
    <row r="5" spans="1:14" ht="21" customHeight="1" x14ac:dyDescent="0.25">
      <c r="A5" s="73" t="s">
        <v>15</v>
      </c>
      <c r="B5" s="13">
        <v>3</v>
      </c>
      <c r="C5" s="13">
        <v>3</v>
      </c>
      <c r="D5" s="14">
        <v>1</v>
      </c>
      <c r="E5" s="66">
        <v>70</v>
      </c>
      <c r="F5" s="16">
        <v>0.08</v>
      </c>
      <c r="G5" s="16">
        <v>0.2</v>
      </c>
      <c r="H5" s="16">
        <v>0</v>
      </c>
      <c r="I5" s="16">
        <v>0</v>
      </c>
      <c r="J5" s="67">
        <f>$D5*($E5*(1+$F5+$G5+$H5-$I5))</f>
        <v>89.600000000000009</v>
      </c>
      <c r="K5" s="32">
        <v>1.5</v>
      </c>
      <c r="L5" s="81">
        <f>Table2534513[[#This Row],[Column5]]*Table2534513[[#This Row],[Column9]]</f>
        <v>134.4</v>
      </c>
      <c r="M5" s="82">
        <v>117.19</v>
      </c>
      <c r="N5" s="83">
        <v>150</v>
      </c>
    </row>
    <row r="6" spans="1:14" ht="21" customHeight="1" x14ac:dyDescent="0.25">
      <c r="A6" s="73" t="s">
        <v>16</v>
      </c>
      <c r="B6" s="13">
        <v>5</v>
      </c>
      <c r="C6" s="13">
        <v>5</v>
      </c>
      <c r="D6" s="14">
        <v>1</v>
      </c>
      <c r="E6" s="66">
        <v>81</v>
      </c>
      <c r="F6" s="16">
        <v>0.08</v>
      </c>
      <c r="G6" s="16">
        <v>0.2</v>
      </c>
      <c r="H6" s="16">
        <v>0</v>
      </c>
      <c r="I6" s="16">
        <v>0</v>
      </c>
      <c r="J6" s="67">
        <f t="shared" ref="J6:J14" si="0">$D6*($E6*(1+$F6+$G6+$H6-$I6))</f>
        <v>103.68</v>
      </c>
      <c r="K6" s="32">
        <v>1.5</v>
      </c>
      <c r="L6" s="81">
        <f>Table2534513[[#This Row],[Column5]]*Table2534513[[#This Row],[Column9]]</f>
        <v>155.52000000000001</v>
      </c>
      <c r="M6" s="82">
        <v>136.72</v>
      </c>
      <c r="N6" s="83">
        <v>175</v>
      </c>
    </row>
    <row r="7" spans="1:14" ht="21" customHeight="1" x14ac:dyDescent="0.25">
      <c r="A7" s="73" t="s">
        <v>53</v>
      </c>
      <c r="B7" s="18">
        <v>13</v>
      </c>
      <c r="C7" s="13" t="s">
        <v>19</v>
      </c>
      <c r="D7" s="14">
        <v>1</v>
      </c>
      <c r="E7" s="66">
        <v>97</v>
      </c>
      <c r="F7" s="16">
        <v>0.08</v>
      </c>
      <c r="G7" s="16">
        <v>0.2</v>
      </c>
      <c r="H7" s="16">
        <v>0</v>
      </c>
      <c r="I7" s="16">
        <v>0</v>
      </c>
      <c r="J7" s="67">
        <f t="shared" si="0"/>
        <v>124.16</v>
      </c>
      <c r="K7" s="32">
        <v>2</v>
      </c>
      <c r="L7" s="81">
        <f>Table2534513[[#This Row],[Column5]]*Table2534513[[#This Row],[Column9]]</f>
        <v>248.32</v>
      </c>
      <c r="M7" s="82">
        <v>180</v>
      </c>
      <c r="N7" s="83">
        <v>230.4</v>
      </c>
    </row>
    <row r="8" spans="1:14" ht="21" customHeight="1" x14ac:dyDescent="0.25">
      <c r="A8" s="73" t="s">
        <v>20</v>
      </c>
      <c r="B8" s="13">
        <v>8</v>
      </c>
      <c r="C8" s="13">
        <v>3</v>
      </c>
      <c r="D8" s="14">
        <v>1</v>
      </c>
      <c r="E8" s="66">
        <v>118</v>
      </c>
      <c r="F8" s="16">
        <v>0.08</v>
      </c>
      <c r="G8" s="16">
        <v>0.2</v>
      </c>
      <c r="H8" s="16">
        <v>0</v>
      </c>
      <c r="I8" s="16">
        <v>0</v>
      </c>
      <c r="J8" s="67">
        <f t="shared" si="0"/>
        <v>151.04</v>
      </c>
      <c r="K8" s="32">
        <v>2</v>
      </c>
      <c r="L8" s="81">
        <f>Table2534513[[#This Row],[Column5]]*Table2534513[[#This Row],[Column9]]</f>
        <v>302.08</v>
      </c>
      <c r="M8" s="82">
        <v>253.91</v>
      </c>
      <c r="N8" s="83">
        <v>325</v>
      </c>
    </row>
    <row r="9" spans="1:14" ht="21" customHeight="1" x14ac:dyDescent="0.25">
      <c r="A9" s="73" t="s">
        <v>21</v>
      </c>
      <c r="B9" s="13">
        <v>12</v>
      </c>
      <c r="C9" s="13">
        <v>8</v>
      </c>
      <c r="D9" s="14">
        <v>1</v>
      </c>
      <c r="E9" s="66">
        <v>130</v>
      </c>
      <c r="F9" s="16">
        <v>0.08</v>
      </c>
      <c r="G9" s="16">
        <v>0.2</v>
      </c>
      <c r="H9" s="16">
        <v>0</v>
      </c>
      <c r="I9" s="16">
        <v>0</v>
      </c>
      <c r="J9" s="67">
        <f t="shared" si="0"/>
        <v>166.4</v>
      </c>
      <c r="K9" s="32">
        <v>2</v>
      </c>
      <c r="L9" s="81">
        <f>Table2534513[[#This Row],[Column5]]*Table2534513[[#This Row],[Column9]]</f>
        <v>332.8</v>
      </c>
      <c r="M9" s="82">
        <v>275</v>
      </c>
      <c r="N9" s="83">
        <v>352</v>
      </c>
    </row>
    <row r="10" spans="1:14" ht="21" customHeight="1" x14ac:dyDescent="0.25">
      <c r="A10" s="73" t="s">
        <v>55</v>
      </c>
      <c r="B10" s="13">
        <v>18</v>
      </c>
      <c r="C10" s="13">
        <v>10</v>
      </c>
      <c r="D10" s="13">
        <v>1</v>
      </c>
      <c r="E10" s="84">
        <v>155</v>
      </c>
      <c r="F10" s="85">
        <v>0.08</v>
      </c>
      <c r="G10" s="85">
        <v>0.2</v>
      </c>
      <c r="H10" s="13">
        <v>0</v>
      </c>
      <c r="I10" s="13">
        <v>0</v>
      </c>
      <c r="J10" s="67">
        <f t="shared" si="0"/>
        <v>198.4</v>
      </c>
      <c r="K10" s="86">
        <v>3</v>
      </c>
      <c r="L10" s="81">
        <f>Table2534513[[#This Row],[Column5]]*Table2534513[[#This Row],[Column9]]</f>
        <v>595.20000000000005</v>
      </c>
      <c r="M10" s="82">
        <v>312.5</v>
      </c>
      <c r="N10" s="83">
        <v>400</v>
      </c>
    </row>
    <row r="11" spans="1:14" ht="21" customHeight="1" x14ac:dyDescent="0.25">
      <c r="A11" s="73" t="s">
        <v>22</v>
      </c>
      <c r="B11" s="13">
        <v>26</v>
      </c>
      <c r="C11" s="13">
        <v>13</v>
      </c>
      <c r="D11" s="14">
        <v>1</v>
      </c>
      <c r="E11" s="66">
        <v>185</v>
      </c>
      <c r="F11" s="16">
        <v>0.08</v>
      </c>
      <c r="G11" s="16">
        <v>0.2</v>
      </c>
      <c r="H11" s="16">
        <v>0</v>
      </c>
      <c r="I11" s="16">
        <v>0</v>
      </c>
      <c r="J11" s="67">
        <f t="shared" si="0"/>
        <v>236.8</v>
      </c>
      <c r="K11" s="32">
        <v>3</v>
      </c>
      <c r="L11" s="81">
        <f>Table2534513[[#This Row],[Column5]]*Table2534513[[#This Row],[Column9]]</f>
        <v>710.40000000000009</v>
      </c>
      <c r="M11" s="82">
        <v>350</v>
      </c>
      <c r="N11" s="83">
        <v>448</v>
      </c>
    </row>
    <row r="12" spans="1:14" ht="21" customHeight="1" x14ac:dyDescent="0.25">
      <c r="A12" s="73" t="s">
        <v>41</v>
      </c>
      <c r="B12" s="13">
        <v>18</v>
      </c>
      <c r="C12" s="13">
        <v>12</v>
      </c>
      <c r="D12" s="13">
        <v>1</v>
      </c>
      <c r="E12" s="66">
        <v>130</v>
      </c>
      <c r="F12" s="16">
        <v>0.08</v>
      </c>
      <c r="G12" s="16">
        <v>0.2</v>
      </c>
      <c r="H12" s="16">
        <v>0</v>
      </c>
      <c r="I12" s="16">
        <v>0</v>
      </c>
      <c r="J12" s="67">
        <f t="shared" ref="J12" si="1">$D12*($E12*(1+$F12+$G12+$H12-$I12))</f>
        <v>166.4</v>
      </c>
      <c r="K12" s="32">
        <v>2</v>
      </c>
      <c r="L12" s="68">
        <f>Table25345[[#This Row],[Column5]]*Table25345[[#This Row],[Column9]]</f>
        <v>332.8</v>
      </c>
      <c r="M12" s="68">
        <v>260</v>
      </c>
      <c r="N12" s="99">
        <v>332.8</v>
      </c>
    </row>
    <row r="13" spans="1:14" ht="21" customHeight="1" x14ac:dyDescent="0.25">
      <c r="A13" s="73" t="s">
        <v>41</v>
      </c>
      <c r="B13" s="13" t="s">
        <v>51</v>
      </c>
      <c r="C13" s="13">
        <v>26</v>
      </c>
      <c r="D13" s="14">
        <v>1</v>
      </c>
      <c r="E13" s="66">
        <v>150</v>
      </c>
      <c r="F13" s="16">
        <v>0.08</v>
      </c>
      <c r="G13" s="16">
        <v>0.2</v>
      </c>
      <c r="H13" s="16">
        <v>0</v>
      </c>
      <c r="I13" s="16">
        <v>0</v>
      </c>
      <c r="J13" s="67">
        <f t="shared" si="0"/>
        <v>192</v>
      </c>
      <c r="K13" s="32">
        <v>3</v>
      </c>
      <c r="L13" s="81">
        <f>Table2534513[[#This Row],[Column5]]*Table2534513[[#This Row],[Column9]]</f>
        <v>576</v>
      </c>
      <c r="M13" s="82">
        <v>300</v>
      </c>
      <c r="N13" s="83">
        <v>384</v>
      </c>
    </row>
    <row r="14" spans="1:14" ht="21" customHeight="1" x14ac:dyDescent="0.25">
      <c r="A14" s="73" t="s">
        <v>41</v>
      </c>
      <c r="B14" s="13" t="s">
        <v>52</v>
      </c>
      <c r="C14" s="13">
        <v>24</v>
      </c>
      <c r="D14" s="13">
        <v>1</v>
      </c>
      <c r="E14" s="84">
        <v>165</v>
      </c>
      <c r="F14" s="85">
        <v>0.08</v>
      </c>
      <c r="G14" s="85">
        <v>0.2</v>
      </c>
      <c r="H14" s="85">
        <v>0</v>
      </c>
      <c r="I14" s="85">
        <v>0</v>
      </c>
      <c r="J14" s="67">
        <f t="shared" si="0"/>
        <v>211.20000000000002</v>
      </c>
      <c r="K14" s="32">
        <v>3</v>
      </c>
      <c r="L14" s="81">
        <f>Table2534513[[#This Row],[Column5]]*Table2534513[[#This Row],[Column9]]</f>
        <v>633.6</v>
      </c>
      <c r="M14" s="82">
        <v>340</v>
      </c>
      <c r="N14" s="83">
        <v>435.2</v>
      </c>
    </row>
    <row r="15" spans="1:14" ht="21" customHeight="1" thickBot="1" x14ac:dyDescent="0.3">
      <c r="A15" s="74" t="s">
        <v>24</v>
      </c>
      <c r="B15" s="20">
        <v>55</v>
      </c>
      <c r="C15" s="20">
        <v>55</v>
      </c>
      <c r="D15" s="21">
        <v>4</v>
      </c>
      <c r="E15" s="70" t="s">
        <v>25</v>
      </c>
      <c r="F15" s="20" t="s">
        <v>25</v>
      </c>
      <c r="G15" s="20"/>
      <c r="H15" s="20" t="s">
        <v>25</v>
      </c>
      <c r="I15" s="20" t="s">
        <v>25</v>
      </c>
      <c r="J15" s="71" t="s">
        <v>26</v>
      </c>
      <c r="K15" s="33"/>
      <c r="L15" s="87" t="s">
        <v>26</v>
      </c>
      <c r="M15" s="88"/>
      <c r="N15" s="89"/>
    </row>
    <row r="16" spans="1:14" ht="17.25" customHeight="1" x14ac:dyDescent="0.25">
      <c r="E16" s="24"/>
      <c r="H16"/>
      <c r="K16" s="25"/>
      <c r="L16" s="25"/>
      <c r="M16" s="25"/>
    </row>
    <row r="17" spans="1:14" ht="15.75" x14ac:dyDescent="0.25">
      <c r="A17" s="47" t="s">
        <v>27</v>
      </c>
      <c r="B17" s="48"/>
      <c r="C17" s="48"/>
      <c r="D17" s="48"/>
      <c r="E17" s="49"/>
      <c r="F17" s="50"/>
      <c r="G17" s="50"/>
      <c r="H17" s="50"/>
      <c r="I17" s="50"/>
      <c r="J17" s="41"/>
      <c r="K17" s="5"/>
      <c r="L17" s="5"/>
      <c r="M17" s="5"/>
      <c r="N17" s="3"/>
    </row>
    <row r="18" spans="1:14" ht="15.75" x14ac:dyDescent="0.25">
      <c r="A18" s="47"/>
      <c r="B18" s="48"/>
      <c r="C18" s="48"/>
      <c r="D18" s="48"/>
      <c r="E18" s="49"/>
      <c r="F18" s="50"/>
      <c r="G18" s="50"/>
      <c r="H18" s="50"/>
      <c r="I18" s="50"/>
      <c r="J18" s="41"/>
      <c r="K18" s="5"/>
      <c r="L18" s="5"/>
      <c r="M18" s="5"/>
      <c r="N18" s="3"/>
    </row>
    <row r="19" spans="1:14" ht="15.75" x14ac:dyDescent="0.25">
      <c r="A19" s="47" t="s">
        <v>28</v>
      </c>
      <c r="B19" s="48"/>
      <c r="C19" s="48"/>
      <c r="D19" s="48"/>
      <c r="E19" s="49"/>
      <c r="F19" s="50"/>
      <c r="G19" s="50"/>
      <c r="H19" s="50"/>
      <c r="I19" s="50"/>
      <c r="J19" s="41"/>
      <c r="K19" s="5"/>
      <c r="L19" s="5"/>
      <c r="M19" s="5"/>
      <c r="N19" s="3"/>
    </row>
    <row r="20" spans="1:14" ht="15.75" x14ac:dyDescent="0.25">
      <c r="A20" s="47" t="s">
        <v>29</v>
      </c>
      <c r="B20" s="48"/>
      <c r="C20" s="48"/>
      <c r="D20" s="48"/>
      <c r="E20" s="49"/>
      <c r="F20" s="50"/>
      <c r="G20" s="50"/>
      <c r="H20" s="50"/>
      <c r="I20" s="50"/>
      <c r="J20" s="41"/>
      <c r="K20" s="5"/>
      <c r="L20" s="5"/>
      <c r="M20" s="5"/>
      <c r="N20" s="3"/>
    </row>
    <row r="21" spans="1:14" ht="15.75" x14ac:dyDescent="0.25">
      <c r="A21" s="47" t="s">
        <v>30</v>
      </c>
      <c r="B21" s="48"/>
      <c r="C21" s="48"/>
      <c r="D21" s="51"/>
      <c r="E21" s="52"/>
      <c r="F21" s="52"/>
      <c r="G21" s="52"/>
      <c r="H21" s="53"/>
      <c r="I21" s="52"/>
      <c r="J21" s="42"/>
    </row>
    <row r="22" spans="1:14" ht="15.75" x14ac:dyDescent="0.25">
      <c r="A22" s="47" t="s">
        <v>31</v>
      </c>
      <c r="B22" s="48"/>
      <c r="C22" s="48"/>
      <c r="D22" s="51"/>
      <c r="E22" s="52"/>
      <c r="F22" s="52"/>
      <c r="G22" s="52"/>
      <c r="H22" s="53"/>
      <c r="I22" s="52"/>
      <c r="J22" s="42"/>
    </row>
    <row r="23" spans="1:14" ht="15.75" x14ac:dyDescent="0.25">
      <c r="A23" s="47" t="s">
        <v>32</v>
      </c>
      <c r="B23" s="48"/>
      <c r="C23" s="48"/>
      <c r="D23" s="51"/>
      <c r="E23" s="52"/>
      <c r="F23" s="52"/>
      <c r="G23" s="52"/>
      <c r="H23" s="53"/>
      <c r="I23" s="52"/>
      <c r="J23" s="42"/>
    </row>
    <row r="24" spans="1:14" x14ac:dyDescent="0.25">
      <c r="A24" s="52"/>
      <c r="B24" s="51"/>
      <c r="C24" s="51"/>
      <c r="D24" s="51"/>
      <c r="E24" s="52"/>
      <c r="F24" s="52"/>
      <c r="G24" s="52"/>
      <c r="H24" s="53"/>
      <c r="I24" s="52"/>
      <c r="J24" s="42"/>
    </row>
    <row r="25" spans="1:14" x14ac:dyDescent="0.25">
      <c r="A25" s="30"/>
      <c r="B25" s="46"/>
      <c r="C25" s="46"/>
      <c r="D25" s="46"/>
      <c r="E25" s="30"/>
      <c r="F25" s="30"/>
      <c r="G25" s="30"/>
      <c r="H25" s="45"/>
      <c r="I25" s="30"/>
      <c r="J25" s="42"/>
    </row>
    <row r="26" spans="1:14" ht="15.75" x14ac:dyDescent="0.25">
      <c r="A26" s="105"/>
      <c r="B26" s="105"/>
      <c r="C26" s="105"/>
      <c r="D26" s="105"/>
      <c r="E26" s="105"/>
      <c r="F26" s="105"/>
      <c r="G26" s="105"/>
      <c r="H26" s="45"/>
      <c r="I26" s="30"/>
    </row>
    <row r="28" spans="1:14" ht="15.75" x14ac:dyDescent="0.25">
      <c r="A28" s="90"/>
      <c r="B28" s="91"/>
      <c r="C28" s="91"/>
      <c r="D28" s="91"/>
      <c r="E28" s="90"/>
      <c r="F28" s="92"/>
      <c r="G28" s="90"/>
    </row>
    <row r="29" spans="1:14" ht="15.75" x14ac:dyDescent="0.25">
      <c r="A29" s="90"/>
      <c r="B29" s="91"/>
      <c r="C29" s="91"/>
      <c r="D29" s="93"/>
      <c r="E29" s="90"/>
      <c r="F29" s="92"/>
      <c r="G29" s="90"/>
    </row>
    <row r="30" spans="1:14" ht="15.75" x14ac:dyDescent="0.25">
      <c r="A30" s="90"/>
      <c r="B30" s="91"/>
      <c r="C30" s="91"/>
      <c r="D30" s="93"/>
      <c r="E30" s="90"/>
      <c r="F30" s="92"/>
      <c r="G30" s="90"/>
    </row>
    <row r="31" spans="1:14" ht="15.75" x14ac:dyDescent="0.25">
      <c r="A31" s="90"/>
      <c r="B31" s="91"/>
      <c r="C31" s="91"/>
      <c r="D31" s="91"/>
      <c r="E31" s="90"/>
      <c r="F31" s="92"/>
      <c r="G31" s="90"/>
    </row>
    <row r="32" spans="1:14" ht="15.75" x14ac:dyDescent="0.25">
      <c r="A32" s="90"/>
      <c r="B32" s="91"/>
      <c r="C32" s="91"/>
      <c r="D32" s="91"/>
      <c r="E32" s="90"/>
      <c r="F32" s="92"/>
      <c r="G32" s="90"/>
    </row>
    <row r="33" spans="1:14" ht="15.75" x14ac:dyDescent="0.25">
      <c r="A33" s="94"/>
      <c r="B33" s="95"/>
      <c r="C33" s="95"/>
      <c r="D33" s="95"/>
      <c r="E33" s="94"/>
      <c r="F33" s="96"/>
      <c r="G33" s="94"/>
    </row>
    <row r="34" spans="1:14" ht="15.75" x14ac:dyDescent="0.25">
      <c r="A34" s="94"/>
      <c r="B34" s="95"/>
      <c r="C34" s="95"/>
      <c r="D34" s="95"/>
      <c r="E34" s="94"/>
      <c r="F34" s="96"/>
      <c r="G34" s="94"/>
    </row>
    <row r="35" spans="1:14" ht="15.75" x14ac:dyDescent="0.25">
      <c r="A35" s="94"/>
      <c r="B35" s="95"/>
      <c r="C35" s="95"/>
      <c r="D35" s="95"/>
      <c r="E35" s="94"/>
      <c r="F35" s="96"/>
      <c r="G35" s="94"/>
    </row>
    <row r="36" spans="1:14" ht="15.75" x14ac:dyDescent="0.25">
      <c r="A36" s="94"/>
      <c r="B36" s="95"/>
      <c r="C36" s="95"/>
      <c r="D36" s="95"/>
      <c r="E36" s="94"/>
      <c r="F36" s="96"/>
      <c r="G36" s="94"/>
    </row>
    <row r="37" spans="1:14" ht="15.75" x14ac:dyDescent="0.25">
      <c r="A37" s="90"/>
      <c r="B37" s="91"/>
      <c r="C37" s="91"/>
      <c r="D37" s="91"/>
      <c r="E37" s="90"/>
      <c r="F37" s="92"/>
      <c r="G37" s="90"/>
    </row>
    <row r="38" spans="1:14" ht="15.75" x14ac:dyDescent="0.25">
      <c r="A38" s="90"/>
      <c r="B38" s="91"/>
      <c r="C38" s="91"/>
      <c r="D38" s="91"/>
      <c r="E38" s="90"/>
      <c r="F38" s="92"/>
      <c r="G38" s="90"/>
    </row>
    <row r="39" spans="1:14" ht="15.75" x14ac:dyDescent="0.25">
      <c r="A39" s="90"/>
      <c r="B39" s="91"/>
      <c r="C39" s="91"/>
      <c r="D39" s="91"/>
      <c r="E39" s="90"/>
      <c r="F39" s="92"/>
      <c r="G39" s="90"/>
    </row>
    <row r="41" spans="1:14" ht="15.75" x14ac:dyDescent="0.25">
      <c r="A41" s="1"/>
      <c r="B41" s="2"/>
      <c r="C41" s="2"/>
      <c r="D41" s="2"/>
      <c r="E41" s="97"/>
      <c r="F41" s="98"/>
      <c r="G41" s="98"/>
      <c r="H41" s="4"/>
      <c r="I41" s="4"/>
      <c r="J41" s="3"/>
      <c r="K41" s="5"/>
      <c r="L41" s="5"/>
      <c r="M41" s="5"/>
      <c r="N41" s="3"/>
    </row>
    <row r="42" spans="1:14" ht="15.75" x14ac:dyDescent="0.25">
      <c r="A42" s="1"/>
      <c r="B42" s="2"/>
      <c r="C42" s="2"/>
      <c r="D42" s="2"/>
      <c r="E42" s="3"/>
      <c r="F42" s="4"/>
      <c r="G42" s="4"/>
      <c r="H42" s="4"/>
      <c r="I42" s="4"/>
      <c r="J42" s="3"/>
      <c r="K42" s="5"/>
      <c r="L42" s="5"/>
      <c r="M42" s="5"/>
      <c r="N42" s="3"/>
    </row>
    <row r="43" spans="1:14" ht="15.75" x14ac:dyDescent="0.25">
      <c r="A43" s="1"/>
      <c r="B43" s="2"/>
      <c r="C43" s="2"/>
      <c r="D43" s="2"/>
      <c r="E43" s="3"/>
      <c r="F43" s="4"/>
      <c r="G43" s="4"/>
      <c r="H43" s="4"/>
      <c r="I43" s="4"/>
      <c r="J43" s="3"/>
      <c r="K43" s="5"/>
      <c r="L43" s="5"/>
      <c r="M43" s="5"/>
      <c r="N43" s="3"/>
    </row>
    <row r="44" spans="1:14" ht="15.75" x14ac:dyDescent="0.25">
      <c r="A44" s="1"/>
      <c r="B44" s="2"/>
      <c r="C44" s="2"/>
    </row>
    <row r="45" spans="1:14" ht="15.75" x14ac:dyDescent="0.25">
      <c r="A45" s="1"/>
      <c r="B45" s="2"/>
      <c r="C45" s="2"/>
    </row>
    <row r="46" spans="1:14" ht="15.75" x14ac:dyDescent="0.25">
      <c r="A46" s="1"/>
      <c r="B46" s="2"/>
      <c r="C46" s="2"/>
    </row>
    <row r="47" spans="1:14" s="6" customFormat="1" ht="15.75" x14ac:dyDescent="0.25">
      <c r="A47" s="1" t="s">
        <v>25</v>
      </c>
      <c r="B47" s="2"/>
      <c r="C47" s="2"/>
      <c r="E47"/>
      <c r="F47"/>
      <c r="G47"/>
      <c r="H47" s="26"/>
      <c r="I47"/>
      <c r="J47"/>
      <c r="N47"/>
    </row>
  </sheetData>
  <mergeCells count="4">
    <mergeCell ref="A2:N2"/>
    <mergeCell ref="E3:J3"/>
    <mergeCell ref="K3:N3"/>
    <mergeCell ref="A26:G26"/>
  </mergeCells>
  <pageMargins left="0.25" right="0.25" top="0.75" bottom="0.75" header="0.3" footer="0.3"/>
  <pageSetup scale="99" fitToHeight="0" orientation="landscape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1C2CEC-3ED8-4D45-ADA9-E7ADF49AB854}">
  <dimension ref="A1:B7"/>
  <sheetViews>
    <sheetView workbookViewId="0">
      <selection activeCell="B10" sqref="B10"/>
    </sheetView>
  </sheetViews>
  <sheetFormatPr defaultRowHeight="15" x14ac:dyDescent="0.25"/>
  <cols>
    <col min="1" max="1" width="41.85546875" customWidth="1"/>
    <col min="2" max="2" width="40.28515625" customWidth="1"/>
  </cols>
  <sheetData>
    <row r="1" spans="1:2" x14ac:dyDescent="0.25">
      <c r="A1" t="s">
        <v>59</v>
      </c>
    </row>
    <row r="2" spans="1:2" x14ac:dyDescent="0.25">
      <c r="A2" t="s">
        <v>60</v>
      </c>
      <c r="B2" t="s">
        <v>61</v>
      </c>
    </row>
    <row r="3" spans="1:2" x14ac:dyDescent="0.25">
      <c r="A3" t="s">
        <v>64</v>
      </c>
      <c r="B3" t="s">
        <v>61</v>
      </c>
    </row>
    <row r="4" spans="1:2" x14ac:dyDescent="0.25">
      <c r="A4" t="s">
        <v>62</v>
      </c>
      <c r="B4" t="s">
        <v>63</v>
      </c>
    </row>
    <row r="5" spans="1:2" x14ac:dyDescent="0.25">
      <c r="A5" t="s">
        <v>65</v>
      </c>
      <c r="B5" t="s">
        <v>63</v>
      </c>
    </row>
    <row r="6" spans="1:2" x14ac:dyDescent="0.25">
      <c r="A6" t="s">
        <v>66</v>
      </c>
      <c r="B6" t="s">
        <v>61</v>
      </c>
    </row>
    <row r="7" spans="1:2" x14ac:dyDescent="0.25">
      <c r="A7" t="s">
        <v>67</v>
      </c>
      <c r="B7" t="s">
        <v>61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E0C946-840F-4A3C-B900-99362510329A}">
  <dimension ref="A1:B23"/>
  <sheetViews>
    <sheetView workbookViewId="0">
      <selection activeCell="B24" sqref="B24"/>
    </sheetView>
  </sheetViews>
  <sheetFormatPr defaultRowHeight="15" x14ac:dyDescent="0.25"/>
  <cols>
    <col min="1" max="1" width="41.85546875" customWidth="1"/>
    <col min="2" max="2" width="40.28515625" customWidth="1"/>
  </cols>
  <sheetData>
    <row r="1" spans="1:2" x14ac:dyDescent="0.25">
      <c r="A1" t="s">
        <v>68</v>
      </c>
      <c r="B1" t="s">
        <v>69</v>
      </c>
    </row>
    <row r="2" spans="1:2" x14ac:dyDescent="0.25">
      <c r="A2" t="s">
        <v>70</v>
      </c>
      <c r="B2" t="s">
        <v>71</v>
      </c>
    </row>
    <row r="3" spans="1:2" x14ac:dyDescent="0.25">
      <c r="A3" t="s">
        <v>72</v>
      </c>
      <c r="B3" t="s">
        <v>94</v>
      </c>
    </row>
    <row r="4" spans="1:2" x14ac:dyDescent="0.25">
      <c r="A4" t="s">
        <v>87</v>
      </c>
      <c r="B4" t="s">
        <v>70</v>
      </c>
    </row>
    <row r="5" spans="1:2" x14ac:dyDescent="0.25">
      <c r="A5" t="s">
        <v>74</v>
      </c>
      <c r="B5" t="s">
        <v>75</v>
      </c>
    </row>
    <row r="6" spans="1:2" x14ac:dyDescent="0.25">
      <c r="A6" t="s">
        <v>88</v>
      </c>
      <c r="B6" t="s">
        <v>95</v>
      </c>
    </row>
    <row r="7" spans="1:2" x14ac:dyDescent="0.25">
      <c r="A7" t="s">
        <v>76</v>
      </c>
      <c r="B7" t="s">
        <v>70</v>
      </c>
    </row>
    <row r="8" spans="1:2" x14ac:dyDescent="0.25">
      <c r="A8" t="s">
        <v>89</v>
      </c>
      <c r="B8" t="s">
        <v>75</v>
      </c>
    </row>
    <row r="9" spans="1:2" x14ac:dyDescent="0.25">
      <c r="A9" t="s">
        <v>77</v>
      </c>
      <c r="B9" t="s">
        <v>75</v>
      </c>
    </row>
    <row r="10" spans="1:2" x14ac:dyDescent="0.25">
      <c r="A10" t="s">
        <v>78</v>
      </c>
      <c r="B10" t="s">
        <v>70</v>
      </c>
    </row>
    <row r="11" spans="1:2" x14ac:dyDescent="0.25">
      <c r="A11" t="s">
        <v>79</v>
      </c>
      <c r="B11" t="s">
        <v>96</v>
      </c>
    </row>
    <row r="12" spans="1:2" x14ac:dyDescent="0.25">
      <c r="A12" t="s">
        <v>90</v>
      </c>
      <c r="B12" t="s">
        <v>70</v>
      </c>
    </row>
    <row r="13" spans="1:2" x14ac:dyDescent="0.25">
      <c r="A13" t="s">
        <v>81</v>
      </c>
      <c r="B13" t="s">
        <v>70</v>
      </c>
    </row>
    <row r="14" spans="1:2" x14ac:dyDescent="0.25">
      <c r="A14" t="s">
        <v>80</v>
      </c>
      <c r="B14" t="s">
        <v>94</v>
      </c>
    </row>
    <row r="15" spans="1:2" x14ac:dyDescent="0.25">
      <c r="A15" t="s">
        <v>82</v>
      </c>
      <c r="B15" t="s">
        <v>70</v>
      </c>
    </row>
    <row r="16" spans="1:2" x14ac:dyDescent="0.25">
      <c r="A16" t="s">
        <v>73</v>
      </c>
      <c r="B16" t="s">
        <v>94</v>
      </c>
    </row>
    <row r="17" spans="1:2" x14ac:dyDescent="0.25">
      <c r="A17" t="s">
        <v>83</v>
      </c>
      <c r="B17" t="s">
        <v>70</v>
      </c>
    </row>
    <row r="18" spans="1:2" x14ac:dyDescent="0.25">
      <c r="A18" t="s">
        <v>91</v>
      </c>
      <c r="B18" t="s">
        <v>97</v>
      </c>
    </row>
    <row r="19" spans="1:2" x14ac:dyDescent="0.25">
      <c r="A19" t="s">
        <v>84</v>
      </c>
      <c r="B19" t="s">
        <v>75</v>
      </c>
    </row>
    <row r="20" spans="1:2" x14ac:dyDescent="0.25">
      <c r="A20" t="s">
        <v>85</v>
      </c>
      <c r="B20" t="s">
        <v>75</v>
      </c>
    </row>
    <row r="21" spans="1:2" x14ac:dyDescent="0.25">
      <c r="A21" t="s">
        <v>92</v>
      </c>
      <c r="B21" t="s">
        <v>70</v>
      </c>
    </row>
    <row r="22" spans="1:2" x14ac:dyDescent="0.25">
      <c r="A22" t="s">
        <v>93</v>
      </c>
      <c r="B22" t="s">
        <v>75</v>
      </c>
    </row>
    <row r="23" spans="1:2" x14ac:dyDescent="0.25">
      <c r="A23" t="s">
        <v>86</v>
      </c>
      <c r="B23" t="s">
        <v>75</v>
      </c>
    </row>
  </sheetData>
  <sortState xmlns:xlrd2="http://schemas.microsoft.com/office/spreadsheetml/2017/richdata2" ref="A3:B23">
    <sortCondition ref="A3:A23"/>
  </sortState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E781C6-2E08-479D-8FA1-75E9108AA28F}">
  <sheetPr>
    <pageSetUpPr fitToPage="1"/>
  </sheetPr>
  <dimension ref="A1:N49"/>
  <sheetViews>
    <sheetView workbookViewId="0">
      <selection activeCell="D1" sqref="D1:K1048576"/>
    </sheetView>
  </sheetViews>
  <sheetFormatPr defaultRowHeight="15" x14ac:dyDescent="0.25"/>
  <cols>
    <col min="1" max="1" width="16.140625" customWidth="1"/>
    <col min="2" max="2" width="11.7109375" style="6" customWidth="1"/>
    <col min="3" max="3" width="12.140625" style="6" customWidth="1"/>
    <col min="4" max="4" width="11.42578125" style="6" hidden="1" customWidth="1"/>
    <col min="5" max="5" width="10.7109375" hidden="1" customWidth="1"/>
    <col min="6" max="6" width="8" hidden="1" customWidth="1"/>
    <col min="7" max="7" width="7.28515625" hidden="1" customWidth="1"/>
    <col min="8" max="8" width="6.140625" style="26" hidden="1" customWidth="1"/>
    <col min="9" max="10" width="7.5703125" hidden="1" customWidth="1"/>
    <col min="11" max="11" width="9.42578125" style="55" hidden="1" customWidth="1"/>
    <col min="12" max="12" width="16.5703125" customWidth="1"/>
    <col min="13" max="13" width="14.28515625" customWidth="1"/>
  </cols>
  <sheetData>
    <row r="1" spans="1:13" ht="15.75" x14ac:dyDescent="0.25">
      <c r="A1" s="1"/>
      <c r="B1" s="2"/>
      <c r="C1" s="2"/>
      <c r="D1" s="2"/>
      <c r="E1" s="3"/>
      <c r="F1" s="4"/>
      <c r="G1" s="4"/>
      <c r="H1" s="4"/>
      <c r="I1" s="4"/>
      <c r="J1" s="4"/>
      <c r="K1" s="3"/>
      <c r="L1" s="3"/>
      <c r="M1" s="3"/>
    </row>
    <row r="2" spans="1:13" ht="37.5" customHeight="1" x14ac:dyDescent="0.25">
      <c r="A2" s="106" t="s">
        <v>43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76"/>
    </row>
    <row r="3" spans="1:13" ht="16.5" hidden="1" customHeight="1" thickTop="1" thickBot="1" x14ac:dyDescent="0.3">
      <c r="E3" s="100" t="s">
        <v>0</v>
      </c>
      <c r="F3" s="101"/>
      <c r="G3" s="101"/>
      <c r="H3" s="101"/>
      <c r="I3" s="101"/>
      <c r="J3" s="101"/>
      <c r="K3" s="101"/>
      <c r="L3" s="102"/>
      <c r="M3" s="54"/>
    </row>
    <row r="4" spans="1:13" ht="45" x14ac:dyDescent="0.25">
      <c r="A4" s="7" t="s">
        <v>2</v>
      </c>
      <c r="B4" s="8" t="s">
        <v>3</v>
      </c>
      <c r="C4" s="8" t="s">
        <v>4</v>
      </c>
      <c r="D4" s="9" t="s">
        <v>5</v>
      </c>
      <c r="E4" s="10" t="s">
        <v>6</v>
      </c>
      <c r="F4" s="11" t="s">
        <v>7</v>
      </c>
      <c r="G4" s="11" t="s">
        <v>8</v>
      </c>
      <c r="H4" s="11" t="s">
        <v>9</v>
      </c>
      <c r="I4" s="11" t="s">
        <v>10</v>
      </c>
      <c r="J4" s="27" t="s">
        <v>11</v>
      </c>
      <c r="K4" s="57" t="s">
        <v>33</v>
      </c>
      <c r="L4" s="56" t="s">
        <v>34</v>
      </c>
      <c r="M4" s="56" t="s">
        <v>35</v>
      </c>
    </row>
    <row r="5" spans="1:13" ht="21" customHeight="1" x14ac:dyDescent="0.25">
      <c r="A5" s="12" t="s">
        <v>15</v>
      </c>
      <c r="B5" s="13">
        <v>3</v>
      </c>
      <c r="C5" s="13">
        <v>3</v>
      </c>
      <c r="D5" s="14">
        <v>1</v>
      </c>
      <c r="E5" s="15">
        <v>65</v>
      </c>
      <c r="F5" s="61">
        <v>0.08</v>
      </c>
      <c r="G5" s="61">
        <v>0.15</v>
      </c>
      <c r="H5" s="61">
        <v>0</v>
      </c>
      <c r="I5" s="61">
        <v>0.05</v>
      </c>
      <c r="J5" s="28"/>
      <c r="K5" s="58">
        <v>0</v>
      </c>
      <c r="L5" s="17">
        <f>$D5*($E5*(1+$F5+$G5+$H5-$I5))</f>
        <v>76.7</v>
      </c>
      <c r="M5" s="17">
        <f>Table25345357[[#This Row],[Column5]]+Table25345357[[#This Row],[Column8]]</f>
        <v>76.7</v>
      </c>
    </row>
    <row r="6" spans="1:13" ht="21" customHeight="1" x14ac:dyDescent="0.25">
      <c r="A6" s="12" t="s">
        <v>16</v>
      </c>
      <c r="B6" s="13">
        <v>5</v>
      </c>
      <c r="C6" s="13">
        <v>5</v>
      </c>
      <c r="D6" s="14">
        <v>1.5</v>
      </c>
      <c r="E6" s="15">
        <v>75</v>
      </c>
      <c r="F6" s="61">
        <v>0.08</v>
      </c>
      <c r="G6" s="61">
        <v>0.15</v>
      </c>
      <c r="H6" s="61">
        <v>0</v>
      </c>
      <c r="I6" s="61">
        <v>0.05</v>
      </c>
      <c r="J6" s="28"/>
      <c r="K6" s="58">
        <v>0</v>
      </c>
      <c r="L6" s="17">
        <f>$D6*($E6*(1+$F6+$G6+$H6-$I6))</f>
        <v>132.75</v>
      </c>
      <c r="M6" s="17">
        <f>Table25345357[[#This Row],[Column5]]+Table25345357[[#This Row],[Column8]]</f>
        <v>132.75</v>
      </c>
    </row>
    <row r="7" spans="1:13" ht="21" customHeight="1" x14ac:dyDescent="0.25">
      <c r="A7" s="12" t="s">
        <v>17</v>
      </c>
      <c r="B7" s="18">
        <v>11</v>
      </c>
      <c r="C7" s="13" t="s">
        <v>19</v>
      </c>
      <c r="D7" s="14">
        <v>1.5</v>
      </c>
      <c r="E7" s="15">
        <v>90</v>
      </c>
      <c r="F7" s="61">
        <v>0.08</v>
      </c>
      <c r="G7" s="61">
        <v>0.15</v>
      </c>
      <c r="H7" s="61">
        <v>0</v>
      </c>
      <c r="I7" s="61">
        <v>0.05</v>
      </c>
      <c r="J7" s="28"/>
      <c r="K7" s="58">
        <v>0</v>
      </c>
      <c r="L7" s="17">
        <f t="shared" ref="L7:L16" si="0">$D7*($E7*(1+$F7+$G7+$H7-$I7))</f>
        <v>159.29999999999998</v>
      </c>
      <c r="M7" s="17">
        <f>Table25345357[[#This Row],[Column5]]+Table25345357[[#This Row],[Column8]]</f>
        <v>159.29999999999998</v>
      </c>
    </row>
    <row r="8" spans="1:13" ht="21" customHeight="1" x14ac:dyDescent="0.25">
      <c r="A8" s="12" t="s">
        <v>20</v>
      </c>
      <c r="B8" s="13">
        <v>9</v>
      </c>
      <c r="C8" s="13">
        <v>3</v>
      </c>
      <c r="D8" s="14">
        <v>2</v>
      </c>
      <c r="E8" s="15">
        <v>110</v>
      </c>
      <c r="F8" s="61">
        <v>0.08</v>
      </c>
      <c r="G8" s="61">
        <v>0.15</v>
      </c>
      <c r="H8" s="61">
        <v>0</v>
      </c>
      <c r="I8" s="61">
        <v>0.05</v>
      </c>
      <c r="J8" s="28"/>
      <c r="K8" s="58">
        <v>0</v>
      </c>
      <c r="L8" s="17">
        <f t="shared" si="0"/>
        <v>259.59999999999997</v>
      </c>
      <c r="M8" s="17">
        <f>Table25345357[[#This Row],[Column5]]+Table25345357[[#This Row],[Column8]]</f>
        <v>259.59999999999997</v>
      </c>
    </row>
    <row r="9" spans="1:13" ht="21" customHeight="1" x14ac:dyDescent="0.25">
      <c r="A9" s="12" t="s">
        <v>21</v>
      </c>
      <c r="B9" s="13">
        <v>12</v>
      </c>
      <c r="C9" s="13">
        <v>8</v>
      </c>
      <c r="D9" s="14">
        <v>2</v>
      </c>
      <c r="E9" s="15">
        <v>110</v>
      </c>
      <c r="F9" s="61">
        <v>0.08</v>
      </c>
      <c r="G9" s="61">
        <v>0.15</v>
      </c>
      <c r="H9" s="61">
        <v>0</v>
      </c>
      <c r="I9" s="61">
        <v>0.05</v>
      </c>
      <c r="J9" s="28"/>
      <c r="K9" s="58">
        <v>0</v>
      </c>
      <c r="L9" s="17">
        <f t="shared" si="0"/>
        <v>259.59999999999997</v>
      </c>
      <c r="M9" s="17">
        <f>Table25345357[[#This Row],[Column5]]+Table25345357[[#This Row],[Column8]]</f>
        <v>259.59999999999997</v>
      </c>
    </row>
    <row r="10" spans="1:13" ht="21" customHeight="1" x14ac:dyDescent="0.25">
      <c r="A10" s="12" t="s">
        <v>22</v>
      </c>
      <c r="B10" s="13">
        <v>16</v>
      </c>
      <c r="C10" s="13">
        <v>16</v>
      </c>
      <c r="D10" s="14">
        <v>3</v>
      </c>
      <c r="E10" s="15">
        <v>140</v>
      </c>
      <c r="F10" s="61">
        <v>0.08</v>
      </c>
      <c r="G10" s="61">
        <v>0.15</v>
      </c>
      <c r="H10" s="61">
        <v>0</v>
      </c>
      <c r="I10" s="61">
        <v>0.05</v>
      </c>
      <c r="J10" s="28"/>
      <c r="K10" s="58">
        <v>0</v>
      </c>
      <c r="L10" s="17">
        <f t="shared" si="0"/>
        <v>495.59999999999997</v>
      </c>
      <c r="M10" s="17">
        <f>Table25345357[[#This Row],[Column5]]+Table25345357[[#This Row],[Column8]]</f>
        <v>495.59999999999997</v>
      </c>
    </row>
    <row r="11" spans="1:13" ht="21" customHeight="1" x14ac:dyDescent="0.25">
      <c r="A11" s="12" t="s">
        <v>22</v>
      </c>
      <c r="B11" s="13">
        <v>20</v>
      </c>
      <c r="C11" s="13">
        <v>18</v>
      </c>
      <c r="D11" s="14">
        <v>3</v>
      </c>
      <c r="E11" s="15">
        <v>155</v>
      </c>
      <c r="F11" s="61">
        <v>0.08</v>
      </c>
      <c r="G11" s="61">
        <v>0.15</v>
      </c>
      <c r="H11" s="61">
        <v>0</v>
      </c>
      <c r="I11" s="61">
        <v>0.05</v>
      </c>
      <c r="J11" s="28"/>
      <c r="K11" s="58">
        <v>0</v>
      </c>
      <c r="L11" s="17">
        <f t="shared" si="0"/>
        <v>548.69999999999993</v>
      </c>
      <c r="M11" s="17">
        <f>Table25345357[[#This Row],[Column5]]+Table25345357[[#This Row],[Column8]]</f>
        <v>548.69999999999993</v>
      </c>
    </row>
    <row r="12" spans="1:13" ht="21" customHeight="1" x14ac:dyDescent="0.25">
      <c r="A12" s="12" t="s">
        <v>22</v>
      </c>
      <c r="B12" s="13">
        <v>26</v>
      </c>
      <c r="C12" s="13">
        <v>18</v>
      </c>
      <c r="D12" s="14">
        <v>3</v>
      </c>
      <c r="E12" s="15">
        <v>175</v>
      </c>
      <c r="F12" s="61">
        <v>0.08</v>
      </c>
      <c r="G12" s="61">
        <v>0.15</v>
      </c>
      <c r="H12" s="61">
        <v>0</v>
      </c>
      <c r="I12" s="61">
        <v>0.05</v>
      </c>
      <c r="J12" s="28"/>
      <c r="K12" s="58">
        <v>0</v>
      </c>
      <c r="L12" s="17">
        <f t="shared" si="0"/>
        <v>619.5</v>
      </c>
      <c r="M12" s="17">
        <f>Table25345357[[#This Row],[Column5]]+Table25345357[[#This Row],[Column8]]</f>
        <v>619.5</v>
      </c>
    </row>
    <row r="13" spans="1:13" ht="21" customHeight="1" x14ac:dyDescent="0.25">
      <c r="A13" s="12" t="s">
        <v>23</v>
      </c>
      <c r="B13" s="13">
        <v>16</v>
      </c>
      <c r="C13" s="13">
        <v>16</v>
      </c>
      <c r="D13" s="13">
        <v>2</v>
      </c>
      <c r="E13" s="15">
        <v>110</v>
      </c>
      <c r="F13" s="61">
        <v>0.08</v>
      </c>
      <c r="G13" s="61">
        <v>0.15</v>
      </c>
      <c r="H13" s="61">
        <v>0</v>
      </c>
      <c r="I13" s="61">
        <v>0.05</v>
      </c>
      <c r="J13" s="28"/>
      <c r="K13" s="58">
        <v>0</v>
      </c>
      <c r="L13" s="17">
        <f t="shared" si="0"/>
        <v>259.59999999999997</v>
      </c>
      <c r="M13" s="17">
        <f>Table25345357[[#This Row],[Column5]]+Table25345357[[#This Row],[Column8]]</f>
        <v>259.59999999999997</v>
      </c>
    </row>
    <row r="14" spans="1:13" ht="21" customHeight="1" x14ac:dyDescent="0.25">
      <c r="A14" s="12" t="s">
        <v>23</v>
      </c>
      <c r="B14" s="13">
        <v>30</v>
      </c>
      <c r="C14" s="13">
        <v>26</v>
      </c>
      <c r="D14" s="14">
        <v>2</v>
      </c>
      <c r="E14" s="15">
        <v>120</v>
      </c>
      <c r="F14" s="61">
        <v>0.08</v>
      </c>
      <c r="G14" s="61">
        <v>0.15</v>
      </c>
      <c r="H14" s="61">
        <v>0</v>
      </c>
      <c r="I14" s="61">
        <v>0.05</v>
      </c>
      <c r="J14" s="28"/>
      <c r="K14" s="58">
        <v>0</v>
      </c>
      <c r="L14" s="17">
        <f t="shared" si="0"/>
        <v>283.2</v>
      </c>
      <c r="M14" s="17">
        <f>Table25345357[[#This Row],[Column5]]+Table25345357[[#This Row],[Column8]]</f>
        <v>283.2</v>
      </c>
    </row>
    <row r="15" spans="1:13" ht="21" customHeight="1" x14ac:dyDescent="0.25">
      <c r="A15" s="12" t="s">
        <v>23</v>
      </c>
      <c r="B15" s="13">
        <v>37</v>
      </c>
      <c r="C15" s="13">
        <v>24</v>
      </c>
      <c r="D15" s="13">
        <v>2</v>
      </c>
      <c r="E15" s="15">
        <v>140</v>
      </c>
      <c r="F15" s="61">
        <v>0.08</v>
      </c>
      <c r="G15" s="61">
        <v>0.15</v>
      </c>
      <c r="H15" s="61">
        <v>0</v>
      </c>
      <c r="I15" s="61">
        <v>0.05</v>
      </c>
      <c r="J15" s="28"/>
      <c r="K15" s="58">
        <v>0</v>
      </c>
      <c r="L15" s="17">
        <f t="shared" si="0"/>
        <v>330.4</v>
      </c>
      <c r="M15" s="17">
        <f>Table25345357[[#This Row],[Column5]]+Table25345357[[#This Row],[Column8]]</f>
        <v>330.4</v>
      </c>
    </row>
    <row r="16" spans="1:13" ht="21" customHeight="1" x14ac:dyDescent="0.25">
      <c r="A16" s="12" t="s">
        <v>23</v>
      </c>
      <c r="B16" s="18">
        <v>39</v>
      </c>
      <c r="C16" s="13">
        <v>39</v>
      </c>
      <c r="D16" s="14">
        <v>2</v>
      </c>
      <c r="E16" s="15">
        <v>140</v>
      </c>
      <c r="F16" s="61">
        <v>0.08</v>
      </c>
      <c r="G16" s="61">
        <v>0.15</v>
      </c>
      <c r="H16" s="61">
        <v>0</v>
      </c>
      <c r="I16" s="61">
        <v>0.05</v>
      </c>
      <c r="J16" s="28"/>
      <c r="K16" s="58">
        <v>0</v>
      </c>
      <c r="L16" s="17">
        <f t="shared" si="0"/>
        <v>330.4</v>
      </c>
      <c r="M16" s="17">
        <f>Table25345357[[#This Row],[Column5]]+Table25345357[[#This Row],[Column8]]</f>
        <v>330.4</v>
      </c>
    </row>
    <row r="17" spans="1:13" ht="21" customHeight="1" x14ac:dyDescent="0.25">
      <c r="A17" s="19" t="s">
        <v>24</v>
      </c>
      <c r="B17" s="20">
        <v>55</v>
      </c>
      <c r="C17" s="20">
        <v>55</v>
      </c>
      <c r="D17" s="21">
        <v>4</v>
      </c>
      <c r="E17" s="22" t="s">
        <v>25</v>
      </c>
      <c r="F17" s="62" t="s">
        <v>25</v>
      </c>
      <c r="G17" s="62"/>
      <c r="H17" s="62" t="s">
        <v>25</v>
      </c>
      <c r="I17" s="62" t="s">
        <v>25</v>
      </c>
      <c r="J17" s="29"/>
      <c r="K17" s="59"/>
      <c r="L17" s="23" t="s">
        <v>26</v>
      </c>
      <c r="M17" s="23" t="s">
        <v>26</v>
      </c>
    </row>
    <row r="18" spans="1:13" ht="17.25" customHeight="1" x14ac:dyDescent="0.25">
      <c r="E18" s="24"/>
      <c r="H18"/>
    </row>
    <row r="19" spans="1:13" ht="15.75" x14ac:dyDescent="0.25">
      <c r="A19" s="47" t="s">
        <v>27</v>
      </c>
      <c r="B19" s="48"/>
      <c r="C19" s="48"/>
      <c r="D19" s="48"/>
      <c r="E19" s="49"/>
      <c r="F19" s="50"/>
      <c r="G19" s="50"/>
      <c r="H19" s="50"/>
      <c r="I19" s="50"/>
      <c r="J19" s="44"/>
      <c r="K19" s="43"/>
      <c r="L19" s="41"/>
      <c r="M19" s="41"/>
    </row>
    <row r="20" spans="1:13" ht="15.75" x14ac:dyDescent="0.25">
      <c r="A20" s="47"/>
      <c r="B20" s="48"/>
      <c r="C20" s="48"/>
      <c r="D20" s="48"/>
      <c r="E20" s="49"/>
      <c r="F20" s="50"/>
      <c r="G20" s="50"/>
      <c r="H20" s="50"/>
      <c r="I20" s="50"/>
      <c r="J20" s="44"/>
      <c r="K20" s="43"/>
      <c r="L20" s="41"/>
      <c r="M20" s="41"/>
    </row>
    <row r="21" spans="1:13" ht="15.75" x14ac:dyDescent="0.25">
      <c r="A21" s="47" t="s">
        <v>28</v>
      </c>
      <c r="B21" s="48"/>
      <c r="C21" s="48"/>
      <c r="D21" s="48"/>
      <c r="E21" s="49"/>
      <c r="F21" s="50"/>
      <c r="G21" s="50"/>
      <c r="H21" s="50"/>
      <c r="I21" s="50"/>
      <c r="J21" s="44"/>
      <c r="K21" s="43"/>
      <c r="L21" s="41"/>
      <c r="M21" s="41"/>
    </row>
    <row r="22" spans="1:13" ht="15.75" x14ac:dyDescent="0.25">
      <c r="A22" s="47" t="s">
        <v>38</v>
      </c>
      <c r="B22" s="48"/>
      <c r="C22" s="48"/>
      <c r="D22" s="48"/>
      <c r="E22" s="49"/>
      <c r="F22" s="50"/>
      <c r="G22" s="50"/>
      <c r="H22" s="50"/>
      <c r="I22" s="50"/>
      <c r="J22" s="44"/>
      <c r="K22" s="43"/>
      <c r="L22" s="41"/>
      <c r="M22" s="41"/>
    </row>
    <row r="23" spans="1:13" ht="15.75" x14ac:dyDescent="0.25">
      <c r="A23" s="47" t="s">
        <v>36</v>
      </c>
      <c r="B23" s="48"/>
      <c r="C23" s="48"/>
      <c r="D23" s="51"/>
      <c r="E23" s="52"/>
      <c r="F23" s="52"/>
      <c r="G23" s="52"/>
      <c r="H23" s="53"/>
      <c r="I23" s="52"/>
      <c r="J23" s="30" t="s">
        <v>25</v>
      </c>
      <c r="K23" s="60"/>
      <c r="L23" s="42"/>
      <c r="M23" s="42"/>
    </row>
    <row r="24" spans="1:13" ht="15.75" x14ac:dyDescent="0.25">
      <c r="A24" s="47" t="s">
        <v>31</v>
      </c>
      <c r="B24" s="48"/>
      <c r="C24" s="48"/>
      <c r="D24" s="51"/>
      <c r="E24" s="52"/>
      <c r="F24" s="52"/>
      <c r="G24" s="52"/>
      <c r="H24" s="53"/>
      <c r="I24" s="52"/>
      <c r="J24" s="30"/>
      <c r="K24" s="60"/>
      <c r="L24" s="42"/>
      <c r="M24" s="42"/>
    </row>
    <row r="25" spans="1:13" ht="15.75" x14ac:dyDescent="0.25">
      <c r="A25" s="47" t="s">
        <v>37</v>
      </c>
      <c r="B25" s="48"/>
      <c r="C25" s="48"/>
      <c r="D25" s="51"/>
      <c r="E25" s="52"/>
      <c r="F25" s="52"/>
      <c r="G25" s="52"/>
      <c r="H25" s="53"/>
      <c r="I25" s="52"/>
      <c r="J25" s="30"/>
      <c r="K25" s="60"/>
      <c r="L25" s="42"/>
      <c r="M25" s="42"/>
    </row>
    <row r="26" spans="1:13" x14ac:dyDescent="0.25">
      <c r="A26" s="52"/>
      <c r="B26" s="51"/>
      <c r="C26" s="51"/>
      <c r="D26" s="51"/>
      <c r="E26" s="52"/>
      <c r="F26" s="52"/>
      <c r="G26" s="52"/>
      <c r="H26" s="53"/>
      <c r="I26" s="52"/>
      <c r="J26" s="30"/>
      <c r="K26" s="60"/>
      <c r="L26" s="42"/>
      <c r="M26" s="42"/>
    </row>
    <row r="27" spans="1:13" x14ac:dyDescent="0.25">
      <c r="A27" s="30"/>
      <c r="B27" s="46"/>
      <c r="C27" s="46"/>
      <c r="D27" s="46"/>
      <c r="E27" s="30"/>
      <c r="F27" s="30"/>
      <c r="G27" s="30"/>
      <c r="H27" s="45"/>
      <c r="I27" s="30"/>
      <c r="J27" s="30"/>
      <c r="K27" s="60"/>
      <c r="L27" s="42"/>
      <c r="M27" s="42"/>
    </row>
    <row r="28" spans="1:13" ht="15.75" x14ac:dyDescent="0.25">
      <c r="A28" s="105"/>
      <c r="B28" s="105"/>
      <c r="C28" s="105"/>
      <c r="D28" s="105"/>
      <c r="E28" s="105"/>
      <c r="F28" s="105"/>
      <c r="G28" s="105"/>
      <c r="H28" s="45"/>
      <c r="I28" s="30"/>
      <c r="J28" s="30"/>
      <c r="K28" s="60"/>
    </row>
    <row r="30" spans="1:13" ht="15.75" x14ac:dyDescent="0.25">
      <c r="A30" s="34"/>
      <c r="B30" s="35"/>
      <c r="C30" s="35"/>
      <c r="D30" s="35"/>
      <c r="E30" s="34"/>
      <c r="F30" s="36"/>
      <c r="G30" s="34"/>
    </row>
    <row r="31" spans="1:13" ht="15.75" x14ac:dyDescent="0.25">
      <c r="A31" s="34"/>
      <c r="B31" s="35"/>
      <c r="C31" s="35"/>
      <c r="D31" s="37"/>
      <c r="E31" s="34"/>
      <c r="F31" s="36"/>
      <c r="G31" s="34"/>
    </row>
    <row r="32" spans="1:13" ht="15.75" x14ac:dyDescent="0.25">
      <c r="A32" s="34"/>
      <c r="B32" s="35"/>
      <c r="C32" s="35"/>
      <c r="D32" s="37"/>
      <c r="E32" s="34"/>
      <c r="F32" s="36"/>
      <c r="G32" s="34"/>
    </row>
    <row r="33" spans="1:14" ht="15.75" x14ac:dyDescent="0.25">
      <c r="A33" s="34"/>
      <c r="B33" s="35"/>
      <c r="C33" s="35"/>
      <c r="D33" s="35"/>
      <c r="E33" s="34"/>
      <c r="F33" s="36"/>
      <c r="G33" s="34"/>
    </row>
    <row r="34" spans="1:14" ht="15.75" x14ac:dyDescent="0.25">
      <c r="A34" s="34"/>
      <c r="B34" s="35"/>
      <c r="C34" s="35"/>
      <c r="D34" s="35"/>
      <c r="E34" s="34"/>
      <c r="F34" s="36"/>
      <c r="G34" s="34"/>
    </row>
    <row r="35" spans="1:14" ht="15.75" x14ac:dyDescent="0.25">
      <c r="A35" s="38"/>
      <c r="B35" s="39"/>
      <c r="C35" s="39"/>
      <c r="D35" s="39"/>
      <c r="E35" s="38"/>
      <c r="F35" s="40"/>
      <c r="G35" s="38"/>
    </row>
    <row r="36" spans="1:14" ht="15.75" x14ac:dyDescent="0.25">
      <c r="A36" s="38"/>
      <c r="B36" s="39"/>
      <c r="C36" s="39"/>
      <c r="D36" s="39"/>
      <c r="E36" s="38"/>
      <c r="F36" s="40"/>
      <c r="G36" s="38"/>
    </row>
    <row r="37" spans="1:14" ht="15.75" x14ac:dyDescent="0.25">
      <c r="A37" s="38"/>
      <c r="B37" s="39"/>
      <c r="C37" s="39"/>
      <c r="D37" s="39"/>
      <c r="E37" s="38"/>
      <c r="F37" s="40"/>
      <c r="G37" s="38"/>
    </row>
    <row r="38" spans="1:14" ht="15.75" x14ac:dyDescent="0.25">
      <c r="A38" s="38"/>
      <c r="B38" s="39"/>
      <c r="C38" s="39"/>
      <c r="D38" s="39"/>
      <c r="E38" s="38"/>
      <c r="F38" s="40"/>
      <c r="G38" s="38"/>
    </row>
    <row r="39" spans="1:14" ht="15.75" x14ac:dyDescent="0.25">
      <c r="A39" s="34"/>
      <c r="B39" s="35"/>
      <c r="C39" s="35"/>
      <c r="D39" s="35"/>
      <c r="E39" s="34"/>
      <c r="F39" s="36"/>
      <c r="G39" s="34"/>
    </row>
    <row r="40" spans="1:14" ht="15.75" x14ac:dyDescent="0.25">
      <c r="A40" s="34"/>
      <c r="B40" s="35"/>
      <c r="C40" s="35"/>
      <c r="D40" s="35"/>
      <c r="E40" s="34"/>
      <c r="F40" s="36"/>
      <c r="G40" s="34"/>
    </row>
    <row r="41" spans="1:14" ht="15.75" x14ac:dyDescent="0.25">
      <c r="A41" s="34"/>
      <c r="B41" s="35"/>
      <c r="C41" s="35"/>
      <c r="D41" s="35"/>
      <c r="E41" s="34"/>
      <c r="F41" s="36"/>
      <c r="G41" s="34"/>
    </row>
    <row r="43" spans="1:14" ht="15.75" x14ac:dyDescent="0.25">
      <c r="A43" s="1"/>
      <c r="B43" s="2"/>
      <c r="C43" s="2"/>
      <c r="D43" s="2"/>
      <c r="E43" s="3"/>
      <c r="F43" s="4"/>
      <c r="G43" s="4"/>
      <c r="H43" s="4"/>
      <c r="I43" s="4"/>
      <c r="J43" s="4"/>
      <c r="K43" s="3"/>
      <c r="L43" s="3"/>
      <c r="M43" s="3"/>
    </row>
    <row r="44" spans="1:14" ht="15.75" x14ac:dyDescent="0.25">
      <c r="A44" s="1"/>
      <c r="B44" s="2"/>
      <c r="C44" s="2"/>
      <c r="D44" s="2"/>
      <c r="E44" s="3"/>
      <c r="F44" s="4"/>
      <c r="G44" s="4"/>
      <c r="H44" s="4"/>
      <c r="I44" s="4"/>
      <c r="J44" s="4"/>
      <c r="K44" s="3"/>
      <c r="L44" s="3"/>
      <c r="M44" s="3"/>
    </row>
    <row r="45" spans="1:14" ht="15.75" x14ac:dyDescent="0.25">
      <c r="A45" s="1"/>
      <c r="B45" s="2"/>
      <c r="C45" s="2"/>
      <c r="D45" s="2"/>
      <c r="E45" s="3"/>
      <c r="F45" s="4"/>
      <c r="G45" s="4"/>
      <c r="H45" s="4"/>
      <c r="I45" s="4"/>
      <c r="J45" s="4"/>
      <c r="K45" s="3"/>
      <c r="L45" s="3"/>
      <c r="M45" s="3"/>
    </row>
    <row r="46" spans="1:14" ht="15.75" x14ac:dyDescent="0.25">
      <c r="A46" s="1"/>
      <c r="B46" s="2"/>
      <c r="C46" s="2"/>
    </row>
    <row r="47" spans="1:14" ht="15.75" x14ac:dyDescent="0.25">
      <c r="A47" s="1"/>
      <c r="B47" s="2"/>
      <c r="C47" s="2"/>
    </row>
    <row r="48" spans="1:14" s="6" customFormat="1" ht="15.75" x14ac:dyDescent="0.25">
      <c r="A48" s="1"/>
      <c r="B48" s="2"/>
      <c r="C48" s="2"/>
      <c r="E48"/>
      <c r="F48"/>
      <c r="G48"/>
      <c r="H48" s="26"/>
      <c r="I48"/>
      <c r="J48"/>
      <c r="K48" s="55"/>
      <c r="L48"/>
      <c r="M48"/>
      <c r="N48"/>
    </row>
    <row r="49" spans="1:14" s="6" customFormat="1" ht="15.75" x14ac:dyDescent="0.25">
      <c r="A49" s="1" t="s">
        <v>25</v>
      </c>
      <c r="B49" s="2"/>
      <c r="C49" s="2"/>
      <c r="E49"/>
      <c r="F49"/>
      <c r="G49"/>
      <c r="H49" s="26"/>
      <c r="I49"/>
      <c r="J49"/>
      <c r="K49" s="55"/>
      <c r="L49"/>
      <c r="M49"/>
      <c r="N49"/>
    </row>
  </sheetData>
  <mergeCells count="3">
    <mergeCell ref="A2:L2"/>
    <mergeCell ref="E3:L3"/>
    <mergeCell ref="A28:G28"/>
  </mergeCells>
  <pageMargins left="0.25" right="0.25" top="0.75" bottom="0.75" header="0.3" footer="0.3"/>
  <pageSetup fitToHeight="0" orientation="landscape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FDB155-7C75-4687-A9ED-1542DAE34FC6}">
  <sheetPr>
    <pageSetUpPr fitToPage="1"/>
  </sheetPr>
  <dimension ref="A1:O49"/>
  <sheetViews>
    <sheetView workbookViewId="0">
      <selection activeCell="M1" sqref="M1:M1048576"/>
    </sheetView>
  </sheetViews>
  <sheetFormatPr defaultRowHeight="15" x14ac:dyDescent="0.25"/>
  <cols>
    <col min="1" max="1" width="16.140625" customWidth="1"/>
    <col min="2" max="2" width="11.7109375" style="6" customWidth="1"/>
    <col min="3" max="3" width="12.140625" style="6" customWidth="1"/>
    <col min="4" max="4" width="11.42578125" style="6" hidden="1" customWidth="1"/>
    <col min="5" max="5" width="10.7109375" hidden="1" customWidth="1"/>
    <col min="6" max="6" width="8" hidden="1" customWidth="1"/>
    <col min="7" max="7" width="7.28515625" hidden="1" customWidth="1"/>
    <col min="8" max="8" width="6.140625" style="26" hidden="1" customWidth="1"/>
    <col min="9" max="10" width="7.5703125" hidden="1" customWidth="1"/>
    <col min="11" max="11" width="9.42578125" style="55" hidden="1" customWidth="1"/>
    <col min="12" max="12" width="15" customWidth="1"/>
    <col min="13" max="13" width="14.28515625" hidden="1" customWidth="1"/>
    <col min="14" max="14" width="14.28515625" customWidth="1"/>
  </cols>
  <sheetData>
    <row r="1" spans="1:14" ht="15.75" x14ac:dyDescent="0.25">
      <c r="A1" s="1"/>
      <c r="B1" s="2"/>
      <c r="C1" s="2"/>
      <c r="D1" s="2"/>
      <c r="E1" s="3"/>
      <c r="F1" s="4"/>
      <c r="G1" s="4"/>
      <c r="H1" s="4"/>
      <c r="I1" s="4"/>
      <c r="J1" s="4"/>
      <c r="K1" s="3"/>
      <c r="L1" s="3"/>
      <c r="M1" s="3"/>
      <c r="N1" s="3"/>
    </row>
    <row r="2" spans="1:14" ht="37.5" customHeight="1" x14ac:dyDescent="0.25">
      <c r="A2" s="106" t="s">
        <v>45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76"/>
      <c r="N2" s="76"/>
    </row>
    <row r="3" spans="1:14" ht="16.5" hidden="1" customHeight="1" thickTop="1" thickBot="1" x14ac:dyDescent="0.3">
      <c r="E3" s="100" t="s">
        <v>0</v>
      </c>
      <c r="F3" s="101"/>
      <c r="G3" s="101"/>
      <c r="H3" s="101"/>
      <c r="I3" s="101"/>
      <c r="J3" s="101"/>
      <c r="K3" s="101"/>
      <c r="L3" s="102"/>
      <c r="M3" s="54"/>
      <c r="N3" s="54"/>
    </row>
    <row r="4" spans="1:14" ht="45" x14ac:dyDescent="0.25">
      <c r="A4" s="7" t="s">
        <v>2</v>
      </c>
      <c r="B4" s="8" t="s">
        <v>3</v>
      </c>
      <c r="C4" s="8" t="s">
        <v>4</v>
      </c>
      <c r="D4" s="9" t="s">
        <v>5</v>
      </c>
      <c r="E4" s="10" t="s">
        <v>6</v>
      </c>
      <c r="F4" s="11" t="s">
        <v>7</v>
      </c>
      <c r="G4" s="11" t="s">
        <v>8</v>
      </c>
      <c r="H4" s="11" t="s">
        <v>9</v>
      </c>
      <c r="I4" s="11" t="s">
        <v>10</v>
      </c>
      <c r="J4" s="27" t="s">
        <v>11</v>
      </c>
      <c r="K4" s="75" t="s">
        <v>39</v>
      </c>
      <c r="L4" s="56" t="s">
        <v>34</v>
      </c>
      <c r="M4" s="56" t="s">
        <v>40</v>
      </c>
      <c r="N4" s="56" t="s">
        <v>35</v>
      </c>
    </row>
    <row r="5" spans="1:14" ht="21" customHeight="1" x14ac:dyDescent="0.25">
      <c r="A5" s="12" t="s">
        <v>15</v>
      </c>
      <c r="B5" s="13">
        <v>3</v>
      </c>
      <c r="C5" s="13">
        <v>3</v>
      </c>
      <c r="D5" s="14">
        <v>2.5</v>
      </c>
      <c r="E5" s="15">
        <v>65</v>
      </c>
      <c r="F5" s="61">
        <v>0.08</v>
      </c>
      <c r="G5" s="61">
        <v>0.15</v>
      </c>
      <c r="H5" s="61">
        <v>0</v>
      </c>
      <c r="I5" s="61">
        <v>0.05</v>
      </c>
      <c r="J5" s="28"/>
      <c r="K5" s="58">
        <v>0</v>
      </c>
      <c r="L5" s="17">
        <f>$K5+$D5*($E5*(1+$F5+$G5+$H5-$I5))</f>
        <v>191.75</v>
      </c>
      <c r="M5" s="17">
        <v>5</v>
      </c>
      <c r="N5" s="17">
        <f>$M5+$D5*($E5*(1+$F5+$G5+$H5-$I5))</f>
        <v>196.75</v>
      </c>
    </row>
    <row r="6" spans="1:14" ht="21" customHeight="1" x14ac:dyDescent="0.25">
      <c r="A6" s="12" t="s">
        <v>16</v>
      </c>
      <c r="B6" s="13">
        <v>5</v>
      </c>
      <c r="C6" s="13">
        <v>5</v>
      </c>
      <c r="D6" s="14">
        <v>2.5</v>
      </c>
      <c r="E6" s="15">
        <v>75</v>
      </c>
      <c r="F6" s="61">
        <v>0.08</v>
      </c>
      <c r="G6" s="61">
        <v>0.15</v>
      </c>
      <c r="H6" s="61">
        <v>0</v>
      </c>
      <c r="I6" s="61">
        <v>0.05</v>
      </c>
      <c r="J6" s="28"/>
      <c r="K6" s="58">
        <v>0</v>
      </c>
      <c r="L6" s="17">
        <f>$D6*($E6*(1+$F6+$G6+$H6-$I6))</f>
        <v>221.25</v>
      </c>
      <c r="M6" s="17">
        <v>5</v>
      </c>
      <c r="N6" s="17">
        <f t="shared" ref="N6:N16" si="0">$M6+$D6*($E6*(1+$F6+$G6+$H6-$I6))</f>
        <v>226.25</v>
      </c>
    </row>
    <row r="7" spans="1:14" ht="21" customHeight="1" x14ac:dyDescent="0.25">
      <c r="A7" s="12" t="s">
        <v>17</v>
      </c>
      <c r="B7" s="18">
        <v>11</v>
      </c>
      <c r="C7" s="13" t="s">
        <v>19</v>
      </c>
      <c r="D7" s="14">
        <v>2.5</v>
      </c>
      <c r="E7" s="15">
        <v>90</v>
      </c>
      <c r="F7" s="61">
        <v>0.08</v>
      </c>
      <c r="G7" s="61">
        <v>0.15</v>
      </c>
      <c r="H7" s="61">
        <v>0</v>
      </c>
      <c r="I7" s="61">
        <v>0.05</v>
      </c>
      <c r="J7" s="28"/>
      <c r="K7" s="58">
        <v>0</v>
      </c>
      <c r="L7" s="17">
        <f t="shared" ref="L7:L16" si="1">$D7*($E7*(1+$F7+$G7+$H7-$I7))</f>
        <v>265.5</v>
      </c>
      <c r="M7" s="17">
        <v>5</v>
      </c>
      <c r="N7" s="17">
        <f t="shared" si="0"/>
        <v>270.5</v>
      </c>
    </row>
    <row r="8" spans="1:14" ht="21" customHeight="1" x14ac:dyDescent="0.25">
      <c r="A8" s="12" t="s">
        <v>20</v>
      </c>
      <c r="B8" s="13">
        <v>9</v>
      </c>
      <c r="C8" s="13">
        <v>3</v>
      </c>
      <c r="D8" s="14">
        <v>2.5</v>
      </c>
      <c r="E8" s="15">
        <v>110</v>
      </c>
      <c r="F8" s="61">
        <v>0.08</v>
      </c>
      <c r="G8" s="61">
        <v>0.15</v>
      </c>
      <c r="H8" s="61">
        <v>0</v>
      </c>
      <c r="I8" s="61">
        <v>0.05</v>
      </c>
      <c r="J8" s="28"/>
      <c r="K8" s="58">
        <v>0</v>
      </c>
      <c r="L8" s="17">
        <f t="shared" si="1"/>
        <v>324.49999999999994</v>
      </c>
      <c r="M8" s="17">
        <v>5</v>
      </c>
      <c r="N8" s="17">
        <f t="shared" si="0"/>
        <v>329.49999999999994</v>
      </c>
    </row>
    <row r="9" spans="1:14" ht="21" customHeight="1" x14ac:dyDescent="0.25">
      <c r="A9" s="12" t="s">
        <v>21</v>
      </c>
      <c r="B9" s="13">
        <v>12</v>
      </c>
      <c r="C9" s="13">
        <v>8</v>
      </c>
      <c r="D9" s="14">
        <v>2.5</v>
      </c>
      <c r="E9" s="15">
        <v>110</v>
      </c>
      <c r="F9" s="61">
        <v>0.08</v>
      </c>
      <c r="G9" s="61">
        <v>0.15</v>
      </c>
      <c r="H9" s="61">
        <v>0</v>
      </c>
      <c r="I9" s="61">
        <v>0.05</v>
      </c>
      <c r="J9" s="28"/>
      <c r="K9" s="58">
        <v>0</v>
      </c>
      <c r="L9" s="17">
        <f t="shared" si="1"/>
        <v>324.49999999999994</v>
      </c>
      <c r="M9" s="17">
        <v>5</v>
      </c>
      <c r="N9" s="17">
        <f t="shared" si="0"/>
        <v>329.49999999999994</v>
      </c>
    </row>
    <row r="10" spans="1:14" ht="21" customHeight="1" x14ac:dyDescent="0.25">
      <c r="A10" s="12" t="s">
        <v>22</v>
      </c>
      <c r="B10" s="13">
        <v>16</v>
      </c>
      <c r="C10" s="13">
        <v>16</v>
      </c>
      <c r="D10" s="14">
        <v>2.5</v>
      </c>
      <c r="E10" s="15">
        <v>140</v>
      </c>
      <c r="F10" s="61">
        <v>0.08</v>
      </c>
      <c r="G10" s="61">
        <v>0.15</v>
      </c>
      <c r="H10" s="61">
        <v>0</v>
      </c>
      <c r="I10" s="61">
        <v>0.05</v>
      </c>
      <c r="J10" s="28"/>
      <c r="K10" s="58">
        <v>0</v>
      </c>
      <c r="L10" s="17">
        <f t="shared" si="1"/>
        <v>413</v>
      </c>
      <c r="M10" s="17">
        <v>10</v>
      </c>
      <c r="N10" s="17">
        <f t="shared" si="0"/>
        <v>423</v>
      </c>
    </row>
    <row r="11" spans="1:14" ht="21" customHeight="1" x14ac:dyDescent="0.25">
      <c r="A11" s="12" t="s">
        <v>22</v>
      </c>
      <c r="B11" s="13">
        <v>20</v>
      </c>
      <c r="C11" s="13">
        <v>18</v>
      </c>
      <c r="D11" s="14">
        <v>2.5</v>
      </c>
      <c r="E11" s="15">
        <v>155</v>
      </c>
      <c r="F11" s="61">
        <v>0.08</v>
      </c>
      <c r="G11" s="61">
        <v>0.15</v>
      </c>
      <c r="H11" s="61">
        <v>0</v>
      </c>
      <c r="I11" s="61">
        <v>0.05</v>
      </c>
      <c r="J11" s="28"/>
      <c r="K11" s="58">
        <v>0</v>
      </c>
      <c r="L11" s="17">
        <f t="shared" si="1"/>
        <v>457.24999999999994</v>
      </c>
      <c r="M11" s="17">
        <v>10</v>
      </c>
      <c r="N11" s="17">
        <f t="shared" si="0"/>
        <v>467.24999999999994</v>
      </c>
    </row>
    <row r="12" spans="1:14" ht="21" customHeight="1" x14ac:dyDescent="0.25">
      <c r="A12" s="12" t="s">
        <v>22</v>
      </c>
      <c r="B12" s="13">
        <v>26</v>
      </c>
      <c r="C12" s="13">
        <v>18</v>
      </c>
      <c r="D12" s="14">
        <v>2.5</v>
      </c>
      <c r="E12" s="15">
        <v>175</v>
      </c>
      <c r="F12" s="61">
        <v>0.08</v>
      </c>
      <c r="G12" s="61">
        <v>0.15</v>
      </c>
      <c r="H12" s="61">
        <v>0</v>
      </c>
      <c r="I12" s="61">
        <v>0.05</v>
      </c>
      <c r="J12" s="28"/>
      <c r="K12" s="58">
        <v>0</v>
      </c>
      <c r="L12" s="17">
        <f t="shared" si="1"/>
        <v>516.25</v>
      </c>
      <c r="M12" s="17">
        <v>10</v>
      </c>
      <c r="N12" s="17">
        <f t="shared" si="0"/>
        <v>526.25</v>
      </c>
    </row>
    <row r="13" spans="1:14" ht="21" customHeight="1" x14ac:dyDescent="0.25">
      <c r="A13" s="12" t="s">
        <v>23</v>
      </c>
      <c r="B13" s="13">
        <v>16</v>
      </c>
      <c r="C13" s="13">
        <v>16</v>
      </c>
      <c r="D13" s="14">
        <v>2.5</v>
      </c>
      <c r="E13" s="15">
        <v>110</v>
      </c>
      <c r="F13" s="61">
        <v>0.08</v>
      </c>
      <c r="G13" s="61">
        <v>0.15</v>
      </c>
      <c r="H13" s="61">
        <v>0</v>
      </c>
      <c r="I13" s="61">
        <v>0.05</v>
      </c>
      <c r="J13" s="28"/>
      <c r="K13" s="58">
        <v>0</v>
      </c>
      <c r="L13" s="17">
        <f t="shared" si="1"/>
        <v>324.49999999999994</v>
      </c>
      <c r="M13" s="17">
        <v>10</v>
      </c>
      <c r="N13" s="17">
        <f t="shared" si="0"/>
        <v>334.49999999999994</v>
      </c>
    </row>
    <row r="14" spans="1:14" ht="21" customHeight="1" x14ac:dyDescent="0.25">
      <c r="A14" s="12" t="s">
        <v>23</v>
      </c>
      <c r="B14" s="13">
        <v>30</v>
      </c>
      <c r="C14" s="13">
        <v>26</v>
      </c>
      <c r="D14" s="14">
        <v>2.5</v>
      </c>
      <c r="E14" s="15">
        <v>120</v>
      </c>
      <c r="F14" s="61">
        <v>0.08</v>
      </c>
      <c r="G14" s="61">
        <v>0.15</v>
      </c>
      <c r="H14" s="61">
        <v>0</v>
      </c>
      <c r="I14" s="61">
        <v>0.05</v>
      </c>
      <c r="J14" s="28"/>
      <c r="K14" s="58">
        <v>0</v>
      </c>
      <c r="L14" s="17">
        <f t="shared" si="1"/>
        <v>354</v>
      </c>
      <c r="M14" s="17">
        <v>10</v>
      </c>
      <c r="N14" s="17">
        <f t="shared" si="0"/>
        <v>364</v>
      </c>
    </row>
    <row r="15" spans="1:14" ht="21" customHeight="1" x14ac:dyDescent="0.25">
      <c r="A15" s="12" t="s">
        <v>23</v>
      </c>
      <c r="B15" s="13">
        <v>37</v>
      </c>
      <c r="C15" s="13">
        <v>24</v>
      </c>
      <c r="D15" s="14">
        <v>2.5</v>
      </c>
      <c r="E15" s="15">
        <v>140</v>
      </c>
      <c r="F15" s="61">
        <v>0.08</v>
      </c>
      <c r="G15" s="61">
        <v>0.15</v>
      </c>
      <c r="H15" s="61">
        <v>0</v>
      </c>
      <c r="I15" s="61">
        <v>0.05</v>
      </c>
      <c r="J15" s="28"/>
      <c r="K15" s="58">
        <v>0</v>
      </c>
      <c r="L15" s="17">
        <f t="shared" si="1"/>
        <v>413</v>
      </c>
      <c r="M15" s="17">
        <v>10</v>
      </c>
      <c r="N15" s="17">
        <f t="shared" si="0"/>
        <v>423</v>
      </c>
    </row>
    <row r="16" spans="1:14" ht="21" customHeight="1" x14ac:dyDescent="0.25">
      <c r="A16" s="12" t="s">
        <v>23</v>
      </c>
      <c r="B16" s="18">
        <v>39</v>
      </c>
      <c r="C16" s="13">
        <v>39</v>
      </c>
      <c r="D16" s="14">
        <v>2.5</v>
      </c>
      <c r="E16" s="15">
        <v>140</v>
      </c>
      <c r="F16" s="61">
        <v>0.08</v>
      </c>
      <c r="G16" s="61">
        <v>0.15</v>
      </c>
      <c r="H16" s="61">
        <v>0</v>
      </c>
      <c r="I16" s="61">
        <v>0.05</v>
      </c>
      <c r="J16" s="28"/>
      <c r="K16" s="58">
        <v>0</v>
      </c>
      <c r="L16" s="17">
        <f t="shared" si="1"/>
        <v>413</v>
      </c>
      <c r="M16" s="17">
        <v>10</v>
      </c>
      <c r="N16" s="17">
        <f t="shared" si="0"/>
        <v>423</v>
      </c>
    </row>
    <row r="17" spans="1:14" ht="21" customHeight="1" x14ac:dyDescent="0.25">
      <c r="A17" s="19" t="s">
        <v>24</v>
      </c>
      <c r="B17" s="20">
        <v>55</v>
      </c>
      <c r="C17" s="20">
        <v>55</v>
      </c>
      <c r="D17" s="21">
        <v>2.5</v>
      </c>
      <c r="E17" s="22" t="s">
        <v>25</v>
      </c>
      <c r="F17" s="62" t="s">
        <v>25</v>
      </c>
      <c r="G17" s="62"/>
      <c r="H17" s="62" t="s">
        <v>25</v>
      </c>
      <c r="I17" s="62" t="s">
        <v>25</v>
      </c>
      <c r="J17" s="29"/>
      <c r="K17" s="59"/>
      <c r="L17" s="23" t="s">
        <v>26</v>
      </c>
      <c r="M17" s="23"/>
      <c r="N17" s="23" t="s">
        <v>26</v>
      </c>
    </row>
    <row r="18" spans="1:14" ht="17.25" customHeight="1" x14ac:dyDescent="0.25">
      <c r="E18" s="24"/>
      <c r="H18"/>
    </row>
    <row r="19" spans="1:14" ht="15.75" x14ac:dyDescent="0.25">
      <c r="A19" s="47" t="s">
        <v>27</v>
      </c>
      <c r="B19" s="48"/>
      <c r="C19" s="48"/>
      <c r="D19" s="48"/>
      <c r="E19" s="49"/>
      <c r="F19" s="50"/>
      <c r="G19" s="50"/>
      <c r="H19" s="50"/>
      <c r="I19" s="50"/>
      <c r="J19" s="44"/>
      <c r="K19" s="43"/>
      <c r="L19" s="41"/>
      <c r="M19" s="41"/>
      <c r="N19" s="41"/>
    </row>
    <row r="20" spans="1:14" ht="15.75" x14ac:dyDescent="0.25">
      <c r="A20" s="47"/>
      <c r="B20" s="48"/>
      <c r="C20" s="48"/>
      <c r="D20" s="48"/>
      <c r="E20" s="49"/>
      <c r="F20" s="50"/>
      <c r="G20" s="50"/>
      <c r="H20" s="50"/>
      <c r="I20" s="50"/>
      <c r="J20" s="44"/>
      <c r="K20" s="43"/>
      <c r="L20" s="41"/>
      <c r="M20" s="41"/>
      <c r="N20" s="41"/>
    </row>
    <row r="21" spans="1:14" ht="15.75" x14ac:dyDescent="0.25">
      <c r="A21" s="47" t="s">
        <v>28</v>
      </c>
      <c r="B21" s="48"/>
      <c r="C21" s="48"/>
      <c r="D21" s="48"/>
      <c r="E21" s="49"/>
      <c r="F21" s="50"/>
      <c r="G21" s="50"/>
      <c r="H21" s="50"/>
      <c r="I21" s="50"/>
      <c r="J21" s="44"/>
      <c r="K21" s="43"/>
      <c r="L21" s="41"/>
      <c r="M21" s="41"/>
      <c r="N21" s="41"/>
    </row>
    <row r="22" spans="1:14" ht="15.75" x14ac:dyDescent="0.25">
      <c r="A22" s="47" t="s">
        <v>38</v>
      </c>
      <c r="B22" s="48"/>
      <c r="C22" s="48"/>
      <c r="D22" s="48"/>
      <c r="E22" s="49"/>
      <c r="F22" s="50"/>
      <c r="G22" s="50"/>
      <c r="H22" s="50"/>
      <c r="I22" s="50"/>
      <c r="J22" s="44"/>
      <c r="K22" s="43"/>
      <c r="L22" s="41"/>
      <c r="M22" s="41"/>
      <c r="N22" s="41"/>
    </row>
    <row r="23" spans="1:14" ht="15.75" x14ac:dyDescent="0.25">
      <c r="A23" s="47" t="s">
        <v>47</v>
      </c>
      <c r="B23" s="48"/>
      <c r="C23" s="48"/>
      <c r="D23" s="51"/>
      <c r="E23" s="52"/>
      <c r="F23" s="52"/>
      <c r="G23" s="52"/>
      <c r="H23" s="53"/>
      <c r="I23" s="52"/>
      <c r="J23" s="30" t="s">
        <v>25</v>
      </c>
      <c r="K23" s="60"/>
      <c r="L23" s="42"/>
      <c r="M23" s="42"/>
      <c r="N23" s="42"/>
    </row>
    <row r="24" spans="1:14" ht="15.75" x14ac:dyDescent="0.25">
      <c r="A24" s="47" t="s">
        <v>49</v>
      </c>
      <c r="B24" s="48"/>
      <c r="C24" s="48"/>
      <c r="D24" s="51"/>
      <c r="E24" s="52"/>
      <c r="F24" s="52"/>
      <c r="G24" s="52"/>
      <c r="H24" s="53"/>
      <c r="I24" s="52"/>
      <c r="J24" s="30"/>
      <c r="K24" s="60"/>
      <c r="L24" s="42"/>
      <c r="M24" s="42"/>
      <c r="N24" s="42"/>
    </row>
    <row r="25" spans="1:14" ht="15.75" x14ac:dyDescent="0.25">
      <c r="A25" s="47" t="s">
        <v>37</v>
      </c>
      <c r="B25" s="48"/>
      <c r="C25" s="48"/>
      <c r="D25" s="51"/>
      <c r="E25" s="52"/>
      <c r="F25" s="52"/>
      <c r="G25" s="52"/>
      <c r="H25" s="53"/>
      <c r="I25" s="52"/>
      <c r="J25" s="30"/>
      <c r="K25" s="60"/>
      <c r="L25" s="42"/>
      <c r="M25" s="42"/>
      <c r="N25" s="42"/>
    </row>
    <row r="26" spans="1:14" x14ac:dyDescent="0.25">
      <c r="A26" s="52"/>
      <c r="B26" s="51"/>
      <c r="C26" s="51"/>
      <c r="D26" s="51"/>
      <c r="E26" s="52"/>
      <c r="F26" s="52"/>
      <c r="G26" s="52"/>
      <c r="H26" s="53"/>
      <c r="I26" s="52"/>
      <c r="J26" s="30"/>
      <c r="K26" s="60"/>
      <c r="L26" s="42"/>
      <c r="M26" s="42"/>
      <c r="N26" s="42"/>
    </row>
    <row r="27" spans="1:14" x14ac:dyDescent="0.25">
      <c r="A27" s="30"/>
      <c r="B27" s="46"/>
      <c r="C27" s="46"/>
      <c r="D27" s="46"/>
      <c r="E27" s="30"/>
      <c r="F27" s="30"/>
      <c r="G27" s="30"/>
      <c r="H27" s="45"/>
      <c r="I27" s="30"/>
      <c r="J27" s="30"/>
      <c r="K27" s="60"/>
      <c r="L27" s="42"/>
      <c r="M27" s="42"/>
      <c r="N27" s="42"/>
    </row>
    <row r="28" spans="1:14" ht="15.75" x14ac:dyDescent="0.25">
      <c r="A28" s="105"/>
      <c r="B28" s="105"/>
      <c r="C28" s="105"/>
      <c r="D28" s="105"/>
      <c r="E28" s="105"/>
      <c r="F28" s="105"/>
      <c r="G28" s="105"/>
      <c r="H28" s="45"/>
      <c r="I28" s="30"/>
      <c r="J28" s="30"/>
      <c r="K28" s="60"/>
    </row>
    <row r="30" spans="1:14" ht="15.75" x14ac:dyDescent="0.25">
      <c r="A30" s="34"/>
      <c r="B30" s="35"/>
      <c r="C30" s="35"/>
      <c r="D30" s="35"/>
      <c r="E30" s="34"/>
      <c r="F30" s="36"/>
      <c r="G30" s="34"/>
    </row>
    <row r="31" spans="1:14" ht="15.75" x14ac:dyDescent="0.25">
      <c r="A31" s="34"/>
      <c r="B31" s="35"/>
      <c r="C31" s="35"/>
      <c r="D31" s="37"/>
      <c r="E31" s="34"/>
      <c r="F31" s="36"/>
      <c r="G31" s="34"/>
    </row>
    <row r="32" spans="1:14" ht="15.75" x14ac:dyDescent="0.25">
      <c r="A32" s="34"/>
      <c r="B32" s="35"/>
      <c r="C32" s="35"/>
      <c r="D32" s="37"/>
      <c r="E32" s="34"/>
      <c r="F32" s="36"/>
      <c r="G32" s="34"/>
    </row>
    <row r="33" spans="1:15" ht="15.75" x14ac:dyDescent="0.25">
      <c r="A33" s="34"/>
      <c r="B33" s="35"/>
      <c r="C33" s="35"/>
      <c r="D33" s="35"/>
      <c r="E33" s="34"/>
      <c r="F33" s="36"/>
      <c r="G33" s="34"/>
    </row>
    <row r="34" spans="1:15" ht="15.75" x14ac:dyDescent="0.25">
      <c r="A34" s="34"/>
      <c r="B34" s="35"/>
      <c r="C34" s="35"/>
      <c r="D34" s="35"/>
      <c r="E34" s="34"/>
      <c r="F34" s="36"/>
      <c r="G34" s="34"/>
    </row>
    <row r="35" spans="1:15" ht="15.75" x14ac:dyDescent="0.25">
      <c r="A35" s="38"/>
      <c r="B35" s="39"/>
      <c r="C35" s="39"/>
      <c r="D35" s="39"/>
      <c r="E35" s="38"/>
      <c r="F35" s="40"/>
      <c r="G35" s="38"/>
    </row>
    <row r="36" spans="1:15" ht="15.75" x14ac:dyDescent="0.25">
      <c r="A36" s="38"/>
      <c r="B36" s="39"/>
      <c r="C36" s="39"/>
      <c r="D36" s="39"/>
      <c r="E36" s="38"/>
      <c r="F36" s="40"/>
      <c r="G36" s="38"/>
    </row>
    <row r="37" spans="1:15" ht="15.75" x14ac:dyDescent="0.25">
      <c r="A37" s="38"/>
      <c r="B37" s="39"/>
      <c r="C37" s="39"/>
      <c r="D37" s="39"/>
      <c r="E37" s="38"/>
      <c r="F37" s="40"/>
      <c r="G37" s="38"/>
    </row>
    <row r="38" spans="1:15" ht="15.75" x14ac:dyDescent="0.25">
      <c r="A38" s="38"/>
      <c r="B38" s="39"/>
      <c r="C38" s="39"/>
      <c r="D38" s="39"/>
      <c r="E38" s="38"/>
      <c r="F38" s="40"/>
      <c r="G38" s="38"/>
    </row>
    <row r="39" spans="1:15" ht="15.75" x14ac:dyDescent="0.25">
      <c r="A39" s="34"/>
      <c r="B39" s="35"/>
      <c r="C39" s="35"/>
      <c r="D39" s="35"/>
      <c r="E39" s="34"/>
      <c r="F39" s="36"/>
      <c r="G39" s="34"/>
    </row>
    <row r="40" spans="1:15" ht="15.75" x14ac:dyDescent="0.25">
      <c r="A40" s="34"/>
      <c r="B40" s="35"/>
      <c r="C40" s="35"/>
      <c r="D40" s="35"/>
      <c r="E40" s="34"/>
      <c r="F40" s="36"/>
      <c r="G40" s="34"/>
    </row>
    <row r="41" spans="1:15" ht="15.75" x14ac:dyDescent="0.25">
      <c r="A41" s="34"/>
      <c r="B41" s="35"/>
      <c r="C41" s="35"/>
      <c r="D41" s="35"/>
      <c r="E41" s="34"/>
      <c r="F41" s="36"/>
      <c r="G41" s="34"/>
    </row>
    <row r="43" spans="1:15" ht="15.75" x14ac:dyDescent="0.25">
      <c r="A43" s="1"/>
      <c r="B43" s="2"/>
      <c r="C43" s="2"/>
      <c r="D43" s="2"/>
      <c r="E43" s="3"/>
      <c r="F43" s="4"/>
      <c r="G43" s="4"/>
      <c r="H43" s="4"/>
      <c r="I43" s="4"/>
      <c r="J43" s="4"/>
      <c r="K43" s="3"/>
      <c r="L43" s="3"/>
      <c r="M43" s="3"/>
      <c r="N43" s="3"/>
    </row>
    <row r="44" spans="1:15" ht="15.75" x14ac:dyDescent="0.25">
      <c r="A44" s="1"/>
      <c r="B44" s="2"/>
      <c r="C44" s="2"/>
      <c r="D44" s="2"/>
      <c r="E44" s="3"/>
      <c r="F44" s="4"/>
      <c r="G44" s="4"/>
      <c r="H44" s="4"/>
      <c r="I44" s="4"/>
      <c r="J44" s="4"/>
      <c r="K44" s="3"/>
      <c r="L44" s="3"/>
      <c r="M44" s="3"/>
      <c r="N44" s="3"/>
    </row>
    <row r="45" spans="1:15" ht="15.75" x14ac:dyDescent="0.25">
      <c r="A45" s="1"/>
      <c r="B45" s="2"/>
      <c r="C45" s="2"/>
      <c r="D45" s="2"/>
      <c r="E45" s="3"/>
      <c r="F45" s="4"/>
      <c r="G45" s="4"/>
      <c r="H45" s="4"/>
      <c r="I45" s="4"/>
      <c r="J45" s="4"/>
      <c r="K45" s="3"/>
      <c r="L45" s="3"/>
      <c r="M45" s="3"/>
      <c r="N45" s="3"/>
    </row>
    <row r="46" spans="1:15" ht="15.75" x14ac:dyDescent="0.25">
      <c r="A46" s="1"/>
      <c r="B46" s="2"/>
      <c r="C46" s="2"/>
    </row>
    <row r="47" spans="1:15" ht="15.75" x14ac:dyDescent="0.25">
      <c r="A47" s="1"/>
      <c r="B47" s="2"/>
      <c r="C47" s="2"/>
    </row>
    <row r="48" spans="1:15" s="6" customFormat="1" ht="15.75" x14ac:dyDescent="0.25">
      <c r="A48" s="1"/>
      <c r="B48" s="2"/>
      <c r="C48" s="2"/>
      <c r="E48"/>
      <c r="F48"/>
      <c r="G48"/>
      <c r="H48" s="26"/>
      <c r="I48"/>
      <c r="J48"/>
      <c r="K48" s="55"/>
      <c r="L48"/>
      <c r="M48"/>
      <c r="N48"/>
      <c r="O48"/>
    </row>
    <row r="49" spans="1:15" s="6" customFormat="1" ht="15.75" x14ac:dyDescent="0.25">
      <c r="A49" s="1" t="s">
        <v>25</v>
      </c>
      <c r="B49" s="2"/>
      <c r="C49" s="2"/>
      <c r="E49"/>
      <c r="F49"/>
      <c r="G49"/>
      <c r="H49" s="26"/>
      <c r="I49"/>
      <c r="J49"/>
      <c r="K49" s="55"/>
      <c r="L49"/>
      <c r="M49"/>
      <c r="N49"/>
      <c r="O49"/>
    </row>
  </sheetData>
  <mergeCells count="3">
    <mergeCell ref="A2:L2"/>
    <mergeCell ref="E3:L3"/>
    <mergeCell ref="A28:G28"/>
  </mergeCells>
  <pageMargins left="0.25" right="0.25" top="0.75" bottom="0.75" header="0.3" footer="0.3"/>
  <pageSetup fitToHeight="0" orientation="landscape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3C55B9-299C-4A68-8A3B-269CD7A546D2}">
  <sheetPr>
    <pageSetUpPr fitToPage="1"/>
  </sheetPr>
  <dimension ref="A1:O49"/>
  <sheetViews>
    <sheetView workbookViewId="0">
      <selection activeCell="A2" sqref="A2:L2"/>
    </sheetView>
  </sheetViews>
  <sheetFormatPr defaultRowHeight="15" x14ac:dyDescent="0.25"/>
  <cols>
    <col min="1" max="1" width="16.140625" customWidth="1"/>
    <col min="2" max="2" width="11.7109375" style="6" customWidth="1"/>
    <col min="3" max="3" width="12.140625" style="6" customWidth="1"/>
    <col min="4" max="4" width="11.42578125" style="6" hidden="1" customWidth="1"/>
    <col min="5" max="5" width="10.7109375" hidden="1" customWidth="1"/>
    <col min="6" max="6" width="8" hidden="1" customWidth="1"/>
    <col min="7" max="7" width="7.28515625" hidden="1" customWidth="1"/>
    <col min="8" max="8" width="6.140625" style="26" hidden="1" customWidth="1"/>
    <col min="9" max="10" width="7.5703125" hidden="1" customWidth="1"/>
    <col min="11" max="11" width="9.42578125" style="55" hidden="1" customWidth="1"/>
    <col min="12" max="12" width="14.28515625" customWidth="1"/>
    <col min="13" max="13" width="1.7109375" hidden="1" customWidth="1"/>
    <col min="14" max="14" width="14.28515625" customWidth="1"/>
  </cols>
  <sheetData>
    <row r="1" spans="1:14" ht="15.75" x14ac:dyDescent="0.25">
      <c r="A1" s="1"/>
      <c r="B1" s="2"/>
      <c r="C1" s="2"/>
      <c r="D1" s="2"/>
      <c r="E1" s="3"/>
      <c r="F1" s="4"/>
      <c r="G1" s="4"/>
      <c r="H1" s="4"/>
      <c r="I1" s="4"/>
      <c r="J1" s="4"/>
      <c r="K1" s="3"/>
      <c r="L1" s="3"/>
      <c r="M1" s="3"/>
      <c r="N1" s="3"/>
    </row>
    <row r="2" spans="1:14" ht="37.5" customHeight="1" x14ac:dyDescent="0.25">
      <c r="A2" s="106" t="s">
        <v>44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76"/>
      <c r="N2" s="76"/>
    </row>
    <row r="3" spans="1:14" ht="16.5" hidden="1" customHeight="1" thickTop="1" thickBot="1" x14ac:dyDescent="0.3">
      <c r="E3" s="100" t="s">
        <v>0</v>
      </c>
      <c r="F3" s="101"/>
      <c r="G3" s="101"/>
      <c r="H3" s="101"/>
      <c r="I3" s="101"/>
      <c r="J3" s="101"/>
      <c r="K3" s="101"/>
      <c r="L3" s="102"/>
      <c r="M3" s="54"/>
      <c r="N3" s="54"/>
    </row>
    <row r="4" spans="1:14" ht="45" x14ac:dyDescent="0.25">
      <c r="A4" s="7" t="s">
        <v>2</v>
      </c>
      <c r="B4" s="8" t="s">
        <v>3</v>
      </c>
      <c r="C4" s="8" t="s">
        <v>4</v>
      </c>
      <c r="D4" s="9" t="s">
        <v>5</v>
      </c>
      <c r="E4" s="10" t="s">
        <v>6</v>
      </c>
      <c r="F4" s="11" t="s">
        <v>7</v>
      </c>
      <c r="G4" s="11" t="s">
        <v>8</v>
      </c>
      <c r="H4" s="11" t="s">
        <v>9</v>
      </c>
      <c r="I4" s="11" t="s">
        <v>10</v>
      </c>
      <c r="J4" s="27" t="s">
        <v>11</v>
      </c>
      <c r="K4" s="75" t="s">
        <v>39</v>
      </c>
      <c r="L4" s="56" t="s">
        <v>34</v>
      </c>
      <c r="M4" s="56" t="s">
        <v>40</v>
      </c>
      <c r="N4" s="56" t="s">
        <v>35</v>
      </c>
    </row>
    <row r="5" spans="1:14" ht="21" customHeight="1" x14ac:dyDescent="0.25">
      <c r="A5" s="12" t="s">
        <v>15</v>
      </c>
      <c r="B5" s="13">
        <v>3</v>
      </c>
      <c r="C5" s="13">
        <v>3</v>
      </c>
      <c r="D5" s="14">
        <v>4</v>
      </c>
      <c r="E5" s="15">
        <v>65</v>
      </c>
      <c r="F5" s="61">
        <v>0.08</v>
      </c>
      <c r="G5" s="61">
        <v>0.15</v>
      </c>
      <c r="H5" s="61">
        <v>0</v>
      </c>
      <c r="I5" s="61">
        <v>0.05</v>
      </c>
      <c r="J5" s="28"/>
      <c r="K5" s="58">
        <v>4</v>
      </c>
      <c r="L5" s="17">
        <f>$K5+$D5*($E5*(1+$F5+$G5+$H5-$I5))</f>
        <v>310.8</v>
      </c>
      <c r="M5" s="17">
        <v>6</v>
      </c>
      <c r="N5" s="17">
        <f>$M5+$D5*($E5*(1+$F5+$G5+$H5-$I5))</f>
        <v>312.8</v>
      </c>
    </row>
    <row r="6" spans="1:14" ht="21" customHeight="1" x14ac:dyDescent="0.25">
      <c r="A6" s="12" t="s">
        <v>16</v>
      </c>
      <c r="B6" s="13">
        <v>5</v>
      </c>
      <c r="C6" s="13">
        <v>5</v>
      </c>
      <c r="D6" s="14">
        <v>4</v>
      </c>
      <c r="E6" s="15">
        <v>75</v>
      </c>
      <c r="F6" s="61">
        <v>0.08</v>
      </c>
      <c r="G6" s="61">
        <v>0.15</v>
      </c>
      <c r="H6" s="61">
        <v>0</v>
      </c>
      <c r="I6" s="61">
        <v>0.05</v>
      </c>
      <c r="J6" s="28"/>
      <c r="K6" s="58">
        <v>4</v>
      </c>
      <c r="L6" s="17">
        <f t="shared" ref="L6:L16" si="0">$K6+$D6*($E6*(1+$F6+$G6+$H6-$I6))</f>
        <v>358</v>
      </c>
      <c r="M6" s="17">
        <v>6</v>
      </c>
      <c r="N6" s="17">
        <f t="shared" ref="N6:N16" si="1">$M6+$D6*($E6*(1+$F6+$G6+$H6-$I6))</f>
        <v>360</v>
      </c>
    </row>
    <row r="7" spans="1:14" ht="21" customHeight="1" x14ac:dyDescent="0.25">
      <c r="A7" s="12" t="s">
        <v>17</v>
      </c>
      <c r="B7" s="18">
        <v>11</v>
      </c>
      <c r="C7" s="13" t="s">
        <v>19</v>
      </c>
      <c r="D7" s="14">
        <v>4</v>
      </c>
      <c r="E7" s="15">
        <v>90</v>
      </c>
      <c r="F7" s="61">
        <v>0.08</v>
      </c>
      <c r="G7" s="61">
        <v>0.15</v>
      </c>
      <c r="H7" s="61">
        <v>0</v>
      </c>
      <c r="I7" s="61">
        <v>0.05</v>
      </c>
      <c r="J7" s="28"/>
      <c r="K7" s="58">
        <v>4</v>
      </c>
      <c r="L7" s="17">
        <f t="shared" si="0"/>
        <v>428.79999999999995</v>
      </c>
      <c r="M7" s="17">
        <v>6</v>
      </c>
      <c r="N7" s="17">
        <f t="shared" si="1"/>
        <v>430.79999999999995</v>
      </c>
    </row>
    <row r="8" spans="1:14" ht="21" customHeight="1" x14ac:dyDescent="0.25">
      <c r="A8" s="12" t="s">
        <v>20</v>
      </c>
      <c r="B8" s="13">
        <v>9</v>
      </c>
      <c r="C8" s="13">
        <v>3</v>
      </c>
      <c r="D8" s="14">
        <v>4</v>
      </c>
      <c r="E8" s="15">
        <v>110</v>
      </c>
      <c r="F8" s="61">
        <v>0.08</v>
      </c>
      <c r="G8" s="61">
        <v>0.15</v>
      </c>
      <c r="H8" s="61">
        <v>0</v>
      </c>
      <c r="I8" s="61">
        <v>0.05</v>
      </c>
      <c r="J8" s="28"/>
      <c r="K8" s="58">
        <v>4</v>
      </c>
      <c r="L8" s="17">
        <f t="shared" si="0"/>
        <v>523.19999999999993</v>
      </c>
      <c r="M8" s="17">
        <v>6</v>
      </c>
      <c r="N8" s="17">
        <f t="shared" si="1"/>
        <v>525.19999999999993</v>
      </c>
    </row>
    <row r="9" spans="1:14" ht="21" customHeight="1" x14ac:dyDescent="0.25">
      <c r="A9" s="12" t="s">
        <v>21</v>
      </c>
      <c r="B9" s="13">
        <v>12</v>
      </c>
      <c r="C9" s="13">
        <v>8</v>
      </c>
      <c r="D9" s="14">
        <v>4</v>
      </c>
      <c r="E9" s="15">
        <v>110</v>
      </c>
      <c r="F9" s="61">
        <v>0.08</v>
      </c>
      <c r="G9" s="61">
        <v>0.15</v>
      </c>
      <c r="H9" s="61">
        <v>0</v>
      </c>
      <c r="I9" s="61">
        <v>0.05</v>
      </c>
      <c r="J9" s="28"/>
      <c r="K9" s="58">
        <v>4</v>
      </c>
      <c r="L9" s="17">
        <f t="shared" si="0"/>
        <v>523.19999999999993</v>
      </c>
      <c r="M9" s="17">
        <v>6</v>
      </c>
      <c r="N9" s="17">
        <f t="shared" si="1"/>
        <v>525.19999999999993</v>
      </c>
    </row>
    <row r="10" spans="1:14" ht="21" customHeight="1" x14ac:dyDescent="0.25">
      <c r="A10" s="12" t="s">
        <v>22</v>
      </c>
      <c r="B10" s="13">
        <v>16</v>
      </c>
      <c r="C10" s="13">
        <v>16</v>
      </c>
      <c r="D10" s="14">
        <v>4</v>
      </c>
      <c r="E10" s="15">
        <v>140</v>
      </c>
      <c r="F10" s="61">
        <v>0.08</v>
      </c>
      <c r="G10" s="61">
        <v>0.15</v>
      </c>
      <c r="H10" s="61">
        <v>0</v>
      </c>
      <c r="I10" s="61">
        <v>0.05</v>
      </c>
      <c r="J10" s="28"/>
      <c r="K10" s="58">
        <v>4</v>
      </c>
      <c r="L10" s="17">
        <f t="shared" si="0"/>
        <v>664.8</v>
      </c>
      <c r="M10" s="17">
        <v>6</v>
      </c>
      <c r="N10" s="17">
        <f t="shared" si="1"/>
        <v>666.8</v>
      </c>
    </row>
    <row r="11" spans="1:14" ht="21" customHeight="1" x14ac:dyDescent="0.25">
      <c r="A11" s="12" t="s">
        <v>22</v>
      </c>
      <c r="B11" s="13">
        <v>20</v>
      </c>
      <c r="C11" s="13">
        <v>18</v>
      </c>
      <c r="D11" s="14">
        <v>4</v>
      </c>
      <c r="E11" s="15">
        <v>155</v>
      </c>
      <c r="F11" s="61">
        <v>0.08</v>
      </c>
      <c r="G11" s="61">
        <v>0.15</v>
      </c>
      <c r="H11" s="61">
        <v>0</v>
      </c>
      <c r="I11" s="61">
        <v>0.05</v>
      </c>
      <c r="J11" s="28"/>
      <c r="K11" s="58">
        <v>4</v>
      </c>
      <c r="L11" s="17">
        <f t="shared" si="0"/>
        <v>735.59999999999991</v>
      </c>
      <c r="M11" s="17">
        <v>6</v>
      </c>
      <c r="N11" s="17">
        <f t="shared" si="1"/>
        <v>737.59999999999991</v>
      </c>
    </row>
    <row r="12" spans="1:14" ht="21" customHeight="1" x14ac:dyDescent="0.25">
      <c r="A12" s="12" t="s">
        <v>22</v>
      </c>
      <c r="B12" s="13">
        <v>26</v>
      </c>
      <c r="C12" s="13">
        <v>18</v>
      </c>
      <c r="D12" s="14">
        <v>4</v>
      </c>
      <c r="E12" s="15">
        <v>175</v>
      </c>
      <c r="F12" s="61">
        <v>0.08</v>
      </c>
      <c r="G12" s="61">
        <v>0.15</v>
      </c>
      <c r="H12" s="61">
        <v>0</v>
      </c>
      <c r="I12" s="61">
        <v>0.05</v>
      </c>
      <c r="J12" s="28"/>
      <c r="K12" s="58">
        <v>4</v>
      </c>
      <c r="L12" s="17">
        <f t="shared" si="0"/>
        <v>830</v>
      </c>
      <c r="M12" s="17">
        <v>6</v>
      </c>
      <c r="N12" s="17">
        <f t="shared" si="1"/>
        <v>832</v>
      </c>
    </row>
    <row r="13" spans="1:14" ht="21" customHeight="1" x14ac:dyDescent="0.25">
      <c r="A13" s="12" t="s">
        <v>23</v>
      </c>
      <c r="B13" s="13">
        <v>16</v>
      </c>
      <c r="C13" s="13">
        <v>16</v>
      </c>
      <c r="D13" s="14">
        <v>4</v>
      </c>
      <c r="E13" s="15">
        <v>110</v>
      </c>
      <c r="F13" s="61">
        <v>0.08</v>
      </c>
      <c r="G13" s="61">
        <v>0.15</v>
      </c>
      <c r="H13" s="61">
        <v>0</v>
      </c>
      <c r="I13" s="61">
        <v>0.05</v>
      </c>
      <c r="J13" s="28"/>
      <c r="K13" s="58">
        <v>4</v>
      </c>
      <c r="L13" s="17">
        <f t="shared" si="0"/>
        <v>523.19999999999993</v>
      </c>
      <c r="M13" s="17">
        <v>6</v>
      </c>
      <c r="N13" s="17">
        <f t="shared" si="1"/>
        <v>525.19999999999993</v>
      </c>
    </row>
    <row r="14" spans="1:14" ht="21" customHeight="1" x14ac:dyDescent="0.25">
      <c r="A14" s="12" t="s">
        <v>23</v>
      </c>
      <c r="B14" s="13">
        <v>30</v>
      </c>
      <c r="C14" s="13">
        <v>26</v>
      </c>
      <c r="D14" s="14">
        <v>4</v>
      </c>
      <c r="E14" s="15">
        <v>120</v>
      </c>
      <c r="F14" s="61">
        <v>0.08</v>
      </c>
      <c r="G14" s="61">
        <v>0.15</v>
      </c>
      <c r="H14" s="61">
        <v>0</v>
      </c>
      <c r="I14" s="61">
        <v>0.05</v>
      </c>
      <c r="J14" s="28"/>
      <c r="K14" s="58">
        <v>4</v>
      </c>
      <c r="L14" s="17">
        <f t="shared" si="0"/>
        <v>570.4</v>
      </c>
      <c r="M14" s="17">
        <v>6</v>
      </c>
      <c r="N14" s="17">
        <f t="shared" si="1"/>
        <v>572.4</v>
      </c>
    </row>
    <row r="15" spans="1:14" ht="21" customHeight="1" x14ac:dyDescent="0.25">
      <c r="A15" s="12" t="s">
        <v>23</v>
      </c>
      <c r="B15" s="13">
        <v>37</v>
      </c>
      <c r="C15" s="13">
        <v>24</v>
      </c>
      <c r="D15" s="14">
        <v>4</v>
      </c>
      <c r="E15" s="15">
        <v>140</v>
      </c>
      <c r="F15" s="61">
        <v>0.08</v>
      </c>
      <c r="G15" s="61">
        <v>0.15</v>
      </c>
      <c r="H15" s="61">
        <v>0</v>
      </c>
      <c r="I15" s="61">
        <v>0.05</v>
      </c>
      <c r="J15" s="28"/>
      <c r="K15" s="58">
        <v>4</v>
      </c>
      <c r="L15" s="17">
        <f t="shared" si="0"/>
        <v>664.8</v>
      </c>
      <c r="M15" s="17">
        <v>6</v>
      </c>
      <c r="N15" s="17">
        <f t="shared" si="1"/>
        <v>666.8</v>
      </c>
    </row>
    <row r="16" spans="1:14" ht="21" customHeight="1" x14ac:dyDescent="0.25">
      <c r="A16" s="12" t="s">
        <v>23</v>
      </c>
      <c r="B16" s="18">
        <v>39</v>
      </c>
      <c r="C16" s="13">
        <v>39</v>
      </c>
      <c r="D16" s="14">
        <v>4</v>
      </c>
      <c r="E16" s="15">
        <v>140</v>
      </c>
      <c r="F16" s="61">
        <v>0.08</v>
      </c>
      <c r="G16" s="61">
        <v>0.15</v>
      </c>
      <c r="H16" s="61">
        <v>0</v>
      </c>
      <c r="I16" s="61">
        <v>0.05</v>
      </c>
      <c r="J16" s="28"/>
      <c r="K16" s="58">
        <v>4</v>
      </c>
      <c r="L16" s="17">
        <f t="shared" si="0"/>
        <v>664.8</v>
      </c>
      <c r="M16" s="17">
        <v>6</v>
      </c>
      <c r="N16" s="17">
        <f t="shared" si="1"/>
        <v>666.8</v>
      </c>
    </row>
    <row r="17" spans="1:14" ht="21" customHeight="1" x14ac:dyDescent="0.25">
      <c r="A17" s="19" t="s">
        <v>24</v>
      </c>
      <c r="B17" s="20">
        <v>55</v>
      </c>
      <c r="C17" s="20">
        <v>55</v>
      </c>
      <c r="D17" s="21">
        <v>4</v>
      </c>
      <c r="E17" s="22" t="s">
        <v>25</v>
      </c>
      <c r="F17" s="62" t="s">
        <v>25</v>
      </c>
      <c r="G17" s="62"/>
      <c r="H17" s="62" t="s">
        <v>25</v>
      </c>
      <c r="I17" s="62" t="s">
        <v>25</v>
      </c>
      <c r="J17" s="29"/>
      <c r="K17" s="59"/>
      <c r="L17" s="23" t="s">
        <v>26</v>
      </c>
      <c r="M17" s="23"/>
      <c r="N17" s="23" t="s">
        <v>26</v>
      </c>
    </row>
    <row r="18" spans="1:14" ht="17.25" customHeight="1" x14ac:dyDescent="0.25">
      <c r="E18" s="24"/>
      <c r="H18"/>
    </row>
    <row r="19" spans="1:14" ht="15.75" x14ac:dyDescent="0.25">
      <c r="A19" s="47" t="s">
        <v>27</v>
      </c>
      <c r="B19" s="48"/>
      <c r="C19" s="48"/>
      <c r="D19" s="48"/>
      <c r="E19" s="49"/>
      <c r="F19" s="50"/>
      <c r="G19" s="50"/>
      <c r="H19" s="50"/>
      <c r="I19" s="50"/>
      <c r="J19" s="44"/>
      <c r="K19" s="43"/>
      <c r="L19" s="41"/>
      <c r="M19" s="41"/>
      <c r="N19" s="41"/>
    </row>
    <row r="20" spans="1:14" ht="15.75" x14ac:dyDescent="0.25">
      <c r="A20" s="47"/>
      <c r="B20" s="48"/>
      <c r="C20" s="48"/>
      <c r="D20" s="48"/>
      <c r="E20" s="49"/>
      <c r="F20" s="50"/>
      <c r="G20" s="50"/>
      <c r="H20" s="50"/>
      <c r="I20" s="50"/>
      <c r="J20" s="44"/>
      <c r="K20" s="43"/>
      <c r="L20" s="41"/>
      <c r="M20" s="41"/>
      <c r="N20" s="41"/>
    </row>
    <row r="21" spans="1:14" ht="15.75" x14ac:dyDescent="0.25">
      <c r="A21" s="47" t="s">
        <v>28</v>
      </c>
      <c r="B21" s="48"/>
      <c r="C21" s="48"/>
      <c r="D21" s="48"/>
      <c r="E21" s="49"/>
      <c r="F21" s="50"/>
      <c r="G21" s="50"/>
      <c r="H21" s="50"/>
      <c r="I21" s="50"/>
      <c r="J21" s="44"/>
      <c r="K21" s="43"/>
      <c r="L21" s="41"/>
      <c r="M21" s="41"/>
      <c r="N21" s="41"/>
    </row>
    <row r="22" spans="1:14" ht="15.75" x14ac:dyDescent="0.25">
      <c r="A22" s="47" t="s">
        <v>38</v>
      </c>
      <c r="B22" s="48"/>
      <c r="C22" s="48"/>
      <c r="D22" s="48"/>
      <c r="E22" s="49"/>
      <c r="F22" s="50"/>
      <c r="G22" s="50"/>
      <c r="H22" s="50"/>
      <c r="I22" s="50"/>
      <c r="J22" s="44"/>
      <c r="K22" s="43"/>
      <c r="L22" s="41"/>
      <c r="M22" s="41"/>
      <c r="N22" s="41"/>
    </row>
    <row r="23" spans="1:14" ht="15.75" x14ac:dyDescent="0.25">
      <c r="A23" s="47" t="s">
        <v>46</v>
      </c>
      <c r="B23" s="48"/>
      <c r="C23" s="48"/>
      <c r="D23" s="51"/>
      <c r="E23" s="52"/>
      <c r="F23" s="52"/>
      <c r="G23" s="52"/>
      <c r="H23" s="53"/>
      <c r="I23" s="52"/>
      <c r="J23" s="30" t="s">
        <v>25</v>
      </c>
      <c r="K23" s="60"/>
      <c r="L23" s="42"/>
      <c r="M23" s="42"/>
      <c r="N23" s="42"/>
    </row>
    <row r="24" spans="1:14" ht="15.75" x14ac:dyDescent="0.25">
      <c r="A24" s="47" t="s">
        <v>48</v>
      </c>
      <c r="B24" s="48"/>
      <c r="C24" s="48"/>
      <c r="D24" s="51"/>
      <c r="E24" s="52"/>
      <c r="F24" s="52"/>
      <c r="G24" s="52"/>
      <c r="H24" s="53"/>
      <c r="I24" s="52"/>
      <c r="J24" s="30"/>
      <c r="K24" s="60"/>
      <c r="L24" s="42"/>
      <c r="M24" s="42"/>
      <c r="N24" s="42"/>
    </row>
    <row r="25" spans="1:14" ht="15.75" x14ac:dyDescent="0.25">
      <c r="A25" s="47" t="s">
        <v>37</v>
      </c>
      <c r="B25" s="48"/>
      <c r="C25" s="48"/>
      <c r="D25" s="51"/>
      <c r="E25" s="52"/>
      <c r="F25" s="52"/>
      <c r="G25" s="52"/>
      <c r="H25" s="53"/>
      <c r="I25" s="52"/>
      <c r="J25" s="30"/>
      <c r="K25" s="60"/>
      <c r="L25" s="42"/>
      <c r="M25" s="42"/>
      <c r="N25" s="42"/>
    </row>
    <row r="26" spans="1:14" x14ac:dyDescent="0.25">
      <c r="A26" s="52"/>
      <c r="B26" s="51"/>
      <c r="C26" s="51"/>
      <c r="D26" s="51"/>
      <c r="E26" s="52"/>
      <c r="F26" s="52"/>
      <c r="G26" s="52"/>
      <c r="H26" s="53"/>
      <c r="I26" s="52"/>
      <c r="J26" s="30"/>
      <c r="K26" s="60"/>
      <c r="L26" s="42"/>
      <c r="M26" s="42"/>
      <c r="N26" s="42"/>
    </row>
    <row r="27" spans="1:14" x14ac:dyDescent="0.25">
      <c r="A27" s="30"/>
      <c r="B27" s="46"/>
      <c r="C27" s="46"/>
      <c r="D27" s="46"/>
      <c r="E27" s="30"/>
      <c r="F27" s="30"/>
      <c r="G27" s="30"/>
      <c r="H27" s="45"/>
      <c r="I27" s="30"/>
      <c r="J27" s="30"/>
      <c r="K27" s="60"/>
      <c r="L27" s="42"/>
      <c r="M27" s="42"/>
      <c r="N27" s="42"/>
    </row>
    <row r="28" spans="1:14" ht="15.75" x14ac:dyDescent="0.25">
      <c r="A28" s="105"/>
      <c r="B28" s="105"/>
      <c r="C28" s="105"/>
      <c r="D28" s="105"/>
      <c r="E28" s="105"/>
      <c r="F28" s="105"/>
      <c r="G28" s="105"/>
      <c r="H28" s="45"/>
      <c r="I28" s="30"/>
      <c r="J28" s="30"/>
      <c r="K28" s="60"/>
    </row>
    <row r="30" spans="1:14" ht="15.75" x14ac:dyDescent="0.25">
      <c r="A30" s="34"/>
      <c r="B30" s="35"/>
      <c r="C30" s="35"/>
      <c r="D30" s="35"/>
      <c r="E30" s="34"/>
      <c r="F30" s="36"/>
      <c r="G30" s="34"/>
    </row>
    <row r="31" spans="1:14" ht="15.75" x14ac:dyDescent="0.25">
      <c r="A31" s="34"/>
      <c r="B31" s="35"/>
      <c r="C31" s="35"/>
      <c r="D31" s="37"/>
      <c r="E31" s="34"/>
      <c r="F31" s="36"/>
      <c r="G31" s="34"/>
    </row>
    <row r="32" spans="1:14" ht="15.75" x14ac:dyDescent="0.25">
      <c r="A32" s="34"/>
      <c r="B32" s="35"/>
      <c r="C32" s="35"/>
      <c r="D32" s="37"/>
      <c r="E32" s="34"/>
      <c r="F32" s="36"/>
      <c r="G32" s="34"/>
    </row>
    <row r="33" spans="1:15" ht="15.75" x14ac:dyDescent="0.25">
      <c r="A33" s="34"/>
      <c r="B33" s="35"/>
      <c r="C33" s="35"/>
      <c r="D33" s="35"/>
      <c r="E33" s="34"/>
      <c r="F33" s="36"/>
      <c r="G33" s="34"/>
    </row>
    <row r="34" spans="1:15" ht="15.75" x14ac:dyDescent="0.25">
      <c r="A34" s="34"/>
      <c r="B34" s="35"/>
      <c r="C34" s="35"/>
      <c r="D34" s="35"/>
      <c r="E34" s="34"/>
      <c r="F34" s="36"/>
      <c r="G34" s="34"/>
    </row>
    <row r="35" spans="1:15" ht="15.75" x14ac:dyDescent="0.25">
      <c r="A35" s="38"/>
      <c r="B35" s="39"/>
      <c r="C35" s="39"/>
      <c r="D35" s="39"/>
      <c r="E35" s="38"/>
      <c r="F35" s="40"/>
      <c r="G35" s="38"/>
    </row>
    <row r="36" spans="1:15" ht="15.75" x14ac:dyDescent="0.25">
      <c r="A36" s="38"/>
      <c r="B36" s="39"/>
      <c r="C36" s="39"/>
      <c r="D36" s="39"/>
      <c r="E36" s="38"/>
      <c r="F36" s="40"/>
      <c r="G36" s="38"/>
    </row>
    <row r="37" spans="1:15" ht="15.75" x14ac:dyDescent="0.25">
      <c r="A37" s="38"/>
      <c r="B37" s="39"/>
      <c r="C37" s="39"/>
      <c r="D37" s="39"/>
      <c r="E37" s="38"/>
      <c r="F37" s="40"/>
      <c r="G37" s="38"/>
    </row>
    <row r="38" spans="1:15" ht="15.75" x14ac:dyDescent="0.25">
      <c r="A38" s="38"/>
      <c r="B38" s="39"/>
      <c r="C38" s="39"/>
      <c r="D38" s="39"/>
      <c r="E38" s="38"/>
      <c r="F38" s="40"/>
      <c r="G38" s="38"/>
    </row>
    <row r="39" spans="1:15" ht="15.75" x14ac:dyDescent="0.25">
      <c r="A39" s="34"/>
      <c r="B39" s="35"/>
      <c r="C39" s="35"/>
      <c r="D39" s="35"/>
      <c r="E39" s="34"/>
      <c r="F39" s="36"/>
      <c r="G39" s="34"/>
    </row>
    <row r="40" spans="1:15" ht="15.75" x14ac:dyDescent="0.25">
      <c r="A40" s="34"/>
      <c r="B40" s="35"/>
      <c r="C40" s="35"/>
      <c r="D40" s="35"/>
      <c r="E40" s="34"/>
      <c r="F40" s="36"/>
      <c r="G40" s="34"/>
    </row>
    <row r="41" spans="1:15" ht="15.75" x14ac:dyDescent="0.25">
      <c r="A41" s="34"/>
      <c r="B41" s="35"/>
      <c r="C41" s="35"/>
      <c r="D41" s="35"/>
      <c r="E41" s="34"/>
      <c r="F41" s="36"/>
      <c r="G41" s="34"/>
    </row>
    <row r="43" spans="1:15" ht="15.75" x14ac:dyDescent="0.25">
      <c r="A43" s="1"/>
      <c r="B43" s="2"/>
      <c r="C43" s="2"/>
      <c r="D43" s="2"/>
      <c r="E43" s="3"/>
      <c r="F43" s="4"/>
      <c r="G43" s="4"/>
      <c r="H43" s="4"/>
      <c r="I43" s="4"/>
      <c r="J43" s="4"/>
      <c r="K43" s="3"/>
      <c r="L43" s="3"/>
      <c r="M43" s="3"/>
      <c r="N43" s="3"/>
    </row>
    <row r="44" spans="1:15" ht="15.75" x14ac:dyDescent="0.25">
      <c r="A44" s="1"/>
      <c r="B44" s="2"/>
      <c r="C44" s="2"/>
      <c r="D44" s="2"/>
      <c r="E44" s="3"/>
      <c r="F44" s="4"/>
      <c r="G44" s="4"/>
      <c r="H44" s="4"/>
      <c r="I44" s="4"/>
      <c r="J44" s="4"/>
      <c r="K44" s="3"/>
      <c r="L44" s="3"/>
      <c r="M44" s="3"/>
      <c r="N44" s="3"/>
    </row>
    <row r="45" spans="1:15" ht="15.75" x14ac:dyDescent="0.25">
      <c r="A45" s="1"/>
      <c r="B45" s="2"/>
      <c r="C45" s="2"/>
      <c r="D45" s="2"/>
      <c r="E45" s="3"/>
      <c r="F45" s="4"/>
      <c r="G45" s="4"/>
      <c r="H45" s="4"/>
      <c r="I45" s="4"/>
      <c r="J45" s="4"/>
      <c r="K45" s="3"/>
      <c r="L45" s="3"/>
      <c r="M45" s="3"/>
      <c r="N45" s="3"/>
    </row>
    <row r="46" spans="1:15" ht="15.75" x14ac:dyDescent="0.25">
      <c r="A46" s="1"/>
      <c r="B46" s="2"/>
      <c r="C46" s="2"/>
    </row>
    <row r="47" spans="1:15" ht="15.75" x14ac:dyDescent="0.25">
      <c r="A47" s="1"/>
      <c r="B47" s="2"/>
      <c r="C47" s="2"/>
    </row>
    <row r="48" spans="1:15" s="6" customFormat="1" ht="15.75" x14ac:dyDescent="0.25">
      <c r="A48" s="1"/>
      <c r="B48" s="2"/>
      <c r="C48" s="2"/>
      <c r="E48"/>
      <c r="F48"/>
      <c r="G48"/>
      <c r="H48" s="26"/>
      <c r="I48"/>
      <c r="J48"/>
      <c r="K48" s="55"/>
      <c r="L48"/>
      <c r="M48"/>
      <c r="N48"/>
      <c r="O48"/>
    </row>
    <row r="49" spans="1:15" s="6" customFormat="1" ht="15.75" x14ac:dyDescent="0.25">
      <c r="A49" s="1" t="s">
        <v>25</v>
      </c>
      <c r="B49" s="2"/>
      <c r="C49" s="2"/>
      <c r="E49"/>
      <c r="F49"/>
      <c r="G49"/>
      <c r="H49" s="26"/>
      <c r="I49"/>
      <c r="J49"/>
      <c r="K49" s="55"/>
      <c r="L49"/>
      <c r="M49"/>
      <c r="N49"/>
      <c r="O49"/>
    </row>
  </sheetData>
  <mergeCells count="3">
    <mergeCell ref="A2:L2"/>
    <mergeCell ref="E3:L3"/>
    <mergeCell ref="A28:G28"/>
  </mergeCells>
  <pageMargins left="0.25" right="0.25" top="0.75" bottom="0.75" header="0.3" footer="0.3"/>
  <pageSetup fitToHeight="0" orientation="landscape"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DFF043-C8BC-49DC-8249-90530BE3B6EE}">
  <sheetPr>
    <pageSetUpPr fitToPage="1"/>
  </sheetPr>
  <dimension ref="A1:M44"/>
  <sheetViews>
    <sheetView workbookViewId="0">
      <selection activeCell="E1" sqref="E1:J1048576"/>
    </sheetView>
  </sheetViews>
  <sheetFormatPr defaultRowHeight="15" x14ac:dyDescent="0.25"/>
  <cols>
    <col min="1" max="1" width="16.140625" customWidth="1"/>
    <col min="2" max="2" width="11.7109375" style="6" customWidth="1"/>
    <col min="3" max="3" width="12.140625" style="6" customWidth="1"/>
    <col min="4" max="4" width="11.42578125" style="6" hidden="1" customWidth="1"/>
    <col min="5" max="5" width="10.7109375" hidden="1" customWidth="1"/>
    <col min="6" max="6" width="8" hidden="1" customWidth="1"/>
    <col min="7" max="7" width="7.28515625" hidden="1" customWidth="1"/>
    <col min="8" max="8" width="6.140625" style="26" hidden="1" customWidth="1"/>
    <col min="9" max="10" width="7.5703125" hidden="1" customWidth="1"/>
    <col min="11" max="11" width="14.28515625" customWidth="1"/>
    <col min="12" max="12" width="9.5703125" style="6" customWidth="1"/>
    <col min="13" max="13" width="17" customWidth="1"/>
  </cols>
  <sheetData>
    <row r="1" spans="1:13" ht="15.75" x14ac:dyDescent="0.25">
      <c r="A1" s="1"/>
      <c r="B1" s="2"/>
      <c r="C1" s="2"/>
      <c r="D1" s="2"/>
      <c r="E1" s="3"/>
      <c r="F1" s="4"/>
      <c r="G1" s="4"/>
      <c r="H1" s="4"/>
      <c r="I1" s="4"/>
      <c r="J1" s="4"/>
      <c r="K1" s="3"/>
      <c r="L1" s="5"/>
      <c r="M1" s="3"/>
    </row>
    <row r="2" spans="1:13" ht="40.5" customHeight="1" x14ac:dyDescent="0.25">
      <c r="A2" s="106" t="s">
        <v>50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</row>
    <row r="3" spans="1:13" ht="16.5" hidden="1" thickTop="1" thickBot="1" x14ac:dyDescent="0.3">
      <c r="E3" s="100" t="s">
        <v>0</v>
      </c>
      <c r="F3" s="101"/>
      <c r="G3" s="101"/>
      <c r="H3" s="101"/>
      <c r="I3" s="101"/>
      <c r="J3" s="101"/>
      <c r="K3" s="102"/>
      <c r="L3" s="103" t="s">
        <v>1</v>
      </c>
      <c r="M3" s="104"/>
    </row>
    <row r="4" spans="1:13" ht="45" x14ac:dyDescent="0.25">
      <c r="A4" s="72" t="s">
        <v>2</v>
      </c>
      <c r="B4" s="8" t="s">
        <v>3</v>
      </c>
      <c r="C4" s="8" t="s">
        <v>4</v>
      </c>
      <c r="D4" s="27" t="s">
        <v>5</v>
      </c>
      <c r="E4" s="63" t="s">
        <v>6</v>
      </c>
      <c r="F4" s="11" t="s">
        <v>7</v>
      </c>
      <c r="G4" s="11" t="s">
        <v>8</v>
      </c>
      <c r="H4" s="11" t="s">
        <v>9</v>
      </c>
      <c r="I4" s="11" t="s">
        <v>10</v>
      </c>
      <c r="J4" s="27" t="s">
        <v>11</v>
      </c>
      <c r="K4" s="64" t="s">
        <v>12</v>
      </c>
      <c r="L4" s="31" t="s">
        <v>13</v>
      </c>
      <c r="M4" s="65" t="s">
        <v>14</v>
      </c>
    </row>
    <row r="5" spans="1:13" ht="21" customHeight="1" x14ac:dyDescent="0.25">
      <c r="A5" s="73" t="s">
        <v>15</v>
      </c>
      <c r="B5" s="13">
        <v>3</v>
      </c>
      <c r="C5" s="13">
        <v>3</v>
      </c>
      <c r="D5" s="14">
        <v>1</v>
      </c>
      <c r="E5" s="66">
        <v>65</v>
      </c>
      <c r="F5" s="16">
        <v>0.08</v>
      </c>
      <c r="G5" s="16">
        <v>0.15</v>
      </c>
      <c r="H5" s="16">
        <v>0</v>
      </c>
      <c r="I5" s="16">
        <v>0.05</v>
      </c>
      <c r="J5" s="28"/>
      <c r="K5" s="67">
        <f>$D5*($E5*(1+$F5+$G5+$H5-$I5))</f>
        <v>76.7</v>
      </c>
      <c r="L5" s="32">
        <v>1</v>
      </c>
      <c r="M5" s="68">
        <f>Table25345411[[#This Row],[Column5]]*Table25345411[[#This Row],[Column9]]</f>
        <v>76.7</v>
      </c>
    </row>
    <row r="6" spans="1:13" ht="21" customHeight="1" x14ac:dyDescent="0.25">
      <c r="A6" s="73" t="s">
        <v>16</v>
      </c>
      <c r="B6" s="13">
        <v>5</v>
      </c>
      <c r="C6" s="13">
        <v>5</v>
      </c>
      <c r="D6" s="14">
        <v>1</v>
      </c>
      <c r="E6" s="66">
        <v>75</v>
      </c>
      <c r="F6" s="16">
        <v>0.08</v>
      </c>
      <c r="G6" s="16">
        <v>0.15</v>
      </c>
      <c r="H6" s="16">
        <v>0</v>
      </c>
      <c r="I6" s="16">
        <v>0.05</v>
      </c>
      <c r="J6" s="28"/>
      <c r="K6" s="67">
        <f t="shared" ref="K6:K11" si="0">$D6*($E6*(1+$F6+$G6+$H6-$I6))</f>
        <v>88.5</v>
      </c>
      <c r="L6" s="32">
        <v>1.5</v>
      </c>
      <c r="M6" s="68">
        <f>Table25345411[[#This Row],[Column5]]*Table25345411[[#This Row],[Column9]]</f>
        <v>132.75</v>
      </c>
    </row>
    <row r="7" spans="1:13" ht="21" customHeight="1" x14ac:dyDescent="0.25">
      <c r="A7" s="73" t="s">
        <v>17</v>
      </c>
      <c r="B7" s="18" t="s">
        <v>18</v>
      </c>
      <c r="C7" s="13" t="s">
        <v>19</v>
      </c>
      <c r="D7" s="14">
        <v>1</v>
      </c>
      <c r="E7" s="66">
        <v>90</v>
      </c>
      <c r="F7" s="16">
        <v>0.08</v>
      </c>
      <c r="G7" s="16">
        <v>0.15</v>
      </c>
      <c r="H7" s="16">
        <v>0</v>
      </c>
      <c r="I7" s="16">
        <v>0.05</v>
      </c>
      <c r="J7" s="28"/>
      <c r="K7" s="67">
        <f t="shared" si="0"/>
        <v>106.19999999999999</v>
      </c>
      <c r="L7" s="32">
        <v>1.5</v>
      </c>
      <c r="M7" s="68">
        <f>Table25345411[[#This Row],[Column5]]*Table25345411[[#This Row],[Column9]]</f>
        <v>159.29999999999998</v>
      </c>
    </row>
    <row r="8" spans="1:13" ht="21" customHeight="1" x14ac:dyDescent="0.25">
      <c r="A8" s="73" t="s">
        <v>23</v>
      </c>
      <c r="B8" s="13">
        <v>16</v>
      </c>
      <c r="C8" s="13">
        <v>16</v>
      </c>
      <c r="D8" s="13">
        <v>1</v>
      </c>
      <c r="E8" s="66">
        <v>110</v>
      </c>
      <c r="F8" s="16">
        <v>0.08</v>
      </c>
      <c r="G8" s="16">
        <v>0.15</v>
      </c>
      <c r="H8" s="16">
        <v>0</v>
      </c>
      <c r="I8" s="16">
        <v>0.05</v>
      </c>
      <c r="J8" s="28"/>
      <c r="K8" s="67">
        <f t="shared" si="0"/>
        <v>129.79999999999998</v>
      </c>
      <c r="L8" s="32">
        <v>3</v>
      </c>
      <c r="M8" s="68">
        <f>Table25345411[[#This Row],[Column5]]*Table25345411[[#This Row],[Column9]]</f>
        <v>389.4</v>
      </c>
    </row>
    <row r="9" spans="1:13" ht="21" customHeight="1" x14ac:dyDescent="0.25">
      <c r="A9" s="73" t="s">
        <v>23</v>
      </c>
      <c r="B9" s="13">
        <v>30</v>
      </c>
      <c r="C9" s="13">
        <v>26</v>
      </c>
      <c r="D9" s="14">
        <v>1</v>
      </c>
      <c r="E9" s="66">
        <v>120</v>
      </c>
      <c r="F9" s="16">
        <v>0.08</v>
      </c>
      <c r="G9" s="16">
        <v>0.15</v>
      </c>
      <c r="H9" s="16">
        <v>0</v>
      </c>
      <c r="I9" s="16">
        <v>0.05</v>
      </c>
      <c r="J9" s="28"/>
      <c r="K9" s="67">
        <f t="shared" si="0"/>
        <v>141.6</v>
      </c>
      <c r="L9" s="32">
        <v>3</v>
      </c>
      <c r="M9" s="68">
        <f>Table25345411[[#This Row],[Column5]]*Table25345411[[#This Row],[Column9]]</f>
        <v>424.79999999999995</v>
      </c>
    </row>
    <row r="10" spans="1:13" ht="21" customHeight="1" x14ac:dyDescent="0.25">
      <c r="A10" s="73" t="s">
        <v>23</v>
      </c>
      <c r="B10" s="13">
        <v>37</v>
      </c>
      <c r="C10" s="13">
        <v>24</v>
      </c>
      <c r="D10" s="13">
        <v>1</v>
      </c>
      <c r="E10" s="66">
        <v>140</v>
      </c>
      <c r="F10" s="16">
        <v>0.08</v>
      </c>
      <c r="G10" s="16">
        <v>0.15</v>
      </c>
      <c r="H10" s="16">
        <v>0</v>
      </c>
      <c r="I10" s="16">
        <v>0.05</v>
      </c>
      <c r="J10" s="28"/>
      <c r="K10" s="67">
        <f t="shared" si="0"/>
        <v>165.2</v>
      </c>
      <c r="L10" s="32">
        <v>3</v>
      </c>
      <c r="M10" s="68">
        <f>Table25345411[[#This Row],[Column5]]*Table25345411[[#This Row],[Column9]]</f>
        <v>495.59999999999997</v>
      </c>
    </row>
    <row r="11" spans="1:13" ht="21" customHeight="1" x14ac:dyDescent="0.25">
      <c r="A11" s="73" t="s">
        <v>23</v>
      </c>
      <c r="B11" s="18">
        <v>39</v>
      </c>
      <c r="C11" s="13">
        <v>39</v>
      </c>
      <c r="D11" s="14">
        <v>1</v>
      </c>
      <c r="E11" s="66">
        <v>140</v>
      </c>
      <c r="F11" s="16">
        <v>0.08</v>
      </c>
      <c r="G11" s="16">
        <v>0.15</v>
      </c>
      <c r="H11" s="16">
        <v>0</v>
      </c>
      <c r="I11" s="16">
        <v>0.05</v>
      </c>
      <c r="J11" s="28"/>
      <c r="K11" s="67">
        <f t="shared" si="0"/>
        <v>165.2</v>
      </c>
      <c r="L11" s="32">
        <v>3</v>
      </c>
      <c r="M11" s="68">
        <f>Table25345411[[#This Row],[Column5]]*Table25345411[[#This Row],[Column9]]</f>
        <v>495.59999999999997</v>
      </c>
    </row>
    <row r="12" spans="1:13" ht="21" customHeight="1" x14ac:dyDescent="0.25">
      <c r="A12" s="74" t="s">
        <v>24</v>
      </c>
      <c r="B12" s="20">
        <v>55</v>
      </c>
      <c r="C12" s="20">
        <v>55</v>
      </c>
      <c r="D12" s="21">
        <v>4</v>
      </c>
      <c r="E12" s="70" t="s">
        <v>25</v>
      </c>
      <c r="F12" s="20" t="s">
        <v>25</v>
      </c>
      <c r="G12" s="20"/>
      <c r="H12" s="20" t="s">
        <v>25</v>
      </c>
      <c r="I12" s="20" t="s">
        <v>25</v>
      </c>
      <c r="J12" s="21"/>
      <c r="K12" s="71" t="s">
        <v>26</v>
      </c>
      <c r="L12" s="33"/>
      <c r="M12" s="69" t="s">
        <v>26</v>
      </c>
    </row>
    <row r="13" spans="1:13" ht="17.25" customHeight="1" x14ac:dyDescent="0.25">
      <c r="E13" s="24"/>
      <c r="H13"/>
      <c r="L13" s="25"/>
    </row>
    <row r="14" spans="1:13" ht="15.75" x14ac:dyDescent="0.25">
      <c r="A14" s="47" t="s">
        <v>27</v>
      </c>
      <c r="B14" s="48"/>
      <c r="C14" s="48"/>
      <c r="D14" s="48"/>
      <c r="E14" s="49"/>
      <c r="F14" s="50"/>
      <c r="G14" s="50"/>
      <c r="H14" s="50"/>
      <c r="I14" s="50"/>
      <c r="J14" s="44"/>
      <c r="K14" s="41"/>
      <c r="L14" s="5"/>
      <c r="M14" s="3"/>
    </row>
    <row r="15" spans="1:13" ht="15.75" x14ac:dyDescent="0.25">
      <c r="A15" s="47"/>
      <c r="B15" s="48"/>
      <c r="C15" s="48"/>
      <c r="D15" s="48"/>
      <c r="E15" s="49"/>
      <c r="F15" s="50"/>
      <c r="G15" s="50"/>
      <c r="H15" s="50"/>
      <c r="I15" s="50"/>
      <c r="J15" s="44"/>
      <c r="K15" s="41"/>
      <c r="L15" s="5"/>
      <c r="M15" s="3"/>
    </row>
    <row r="16" spans="1:13" ht="15.75" x14ac:dyDescent="0.25">
      <c r="A16" s="47" t="s">
        <v>28</v>
      </c>
      <c r="B16" s="48"/>
      <c r="C16" s="48"/>
      <c r="D16" s="48"/>
      <c r="E16" s="49"/>
      <c r="F16" s="50"/>
      <c r="G16" s="50"/>
      <c r="H16" s="50"/>
      <c r="I16" s="50"/>
      <c r="J16" s="44"/>
      <c r="K16" s="41"/>
      <c r="L16" s="5"/>
      <c r="M16" s="3"/>
    </row>
    <row r="17" spans="1:13" ht="15.75" x14ac:dyDescent="0.25">
      <c r="A17" s="47" t="s">
        <v>29</v>
      </c>
      <c r="B17" s="48"/>
      <c r="C17" s="48"/>
      <c r="D17" s="48"/>
      <c r="E17" s="49"/>
      <c r="F17" s="50"/>
      <c r="G17" s="50"/>
      <c r="H17" s="50"/>
      <c r="I17" s="50"/>
      <c r="J17" s="44"/>
      <c r="K17" s="41"/>
      <c r="L17" s="5"/>
      <c r="M17" s="3"/>
    </row>
    <row r="18" spans="1:13" ht="15.75" x14ac:dyDescent="0.25">
      <c r="A18" s="47" t="s">
        <v>30</v>
      </c>
      <c r="B18" s="48"/>
      <c r="C18" s="48"/>
      <c r="D18" s="51"/>
      <c r="E18" s="52"/>
      <c r="F18" s="52"/>
      <c r="G18" s="52"/>
      <c r="H18" s="53"/>
      <c r="I18" s="52"/>
      <c r="J18" s="30"/>
      <c r="K18" s="42"/>
    </row>
    <row r="19" spans="1:13" ht="15.75" x14ac:dyDescent="0.25">
      <c r="A19" s="47" t="s">
        <v>31</v>
      </c>
      <c r="B19" s="48"/>
      <c r="C19" s="48"/>
      <c r="D19" s="51"/>
      <c r="E19" s="52"/>
      <c r="F19" s="52"/>
      <c r="G19" s="52"/>
      <c r="H19" s="53"/>
      <c r="I19" s="52"/>
      <c r="J19" s="30"/>
      <c r="K19" s="42"/>
    </row>
    <row r="20" spans="1:13" ht="15.75" x14ac:dyDescent="0.25">
      <c r="A20" s="47" t="s">
        <v>32</v>
      </c>
      <c r="B20" s="48"/>
      <c r="C20" s="48"/>
      <c r="D20" s="51"/>
      <c r="E20" s="52"/>
      <c r="F20" s="52"/>
      <c r="G20" s="52"/>
      <c r="H20" s="53"/>
      <c r="I20" s="52"/>
      <c r="J20" s="30"/>
      <c r="K20" s="42"/>
    </row>
    <row r="21" spans="1:13" x14ac:dyDescent="0.25">
      <c r="A21" s="52"/>
      <c r="B21" s="51"/>
      <c r="C21" s="51"/>
      <c r="D21" s="51"/>
      <c r="E21" s="52"/>
      <c r="F21" s="52"/>
      <c r="G21" s="52"/>
      <c r="H21" s="53"/>
      <c r="I21" s="52"/>
      <c r="J21" s="30"/>
      <c r="K21" s="42"/>
    </row>
    <row r="22" spans="1:13" x14ac:dyDescent="0.25">
      <c r="A22" s="30"/>
      <c r="B22" s="46"/>
      <c r="C22" s="46"/>
      <c r="D22" s="46"/>
      <c r="E22" s="30"/>
      <c r="F22" s="30"/>
      <c r="G22" s="30"/>
      <c r="H22" s="45"/>
      <c r="I22" s="30"/>
      <c r="J22" s="30"/>
      <c r="K22" s="42"/>
    </row>
    <row r="23" spans="1:13" ht="15.75" x14ac:dyDescent="0.25">
      <c r="A23" s="105"/>
      <c r="B23" s="105"/>
      <c r="C23" s="105"/>
      <c r="D23" s="105"/>
      <c r="E23" s="105"/>
      <c r="F23" s="105"/>
      <c r="G23" s="105"/>
      <c r="H23" s="45"/>
      <c r="I23" s="30"/>
      <c r="J23" s="30"/>
    </row>
    <row r="25" spans="1:13" ht="15.75" x14ac:dyDescent="0.25">
      <c r="A25" s="34"/>
      <c r="B25" s="35"/>
      <c r="C25" s="35"/>
      <c r="D25" s="35"/>
      <c r="E25" s="34"/>
      <c r="F25" s="36"/>
      <c r="G25" s="34"/>
    </row>
    <row r="26" spans="1:13" ht="15.75" x14ac:dyDescent="0.25">
      <c r="A26" s="34"/>
      <c r="B26" s="35"/>
      <c r="C26" s="35"/>
      <c r="D26" s="37"/>
      <c r="E26" s="34"/>
      <c r="F26" s="36"/>
      <c r="G26" s="34"/>
    </row>
    <row r="27" spans="1:13" ht="15.75" x14ac:dyDescent="0.25">
      <c r="A27" s="34"/>
      <c r="B27" s="35"/>
      <c r="C27" s="35"/>
      <c r="D27" s="37"/>
      <c r="E27" s="34"/>
      <c r="F27" s="36"/>
      <c r="G27" s="34"/>
    </row>
    <row r="28" spans="1:13" ht="15.75" x14ac:dyDescent="0.25">
      <c r="A28" s="34"/>
      <c r="B28" s="35"/>
      <c r="C28" s="35"/>
      <c r="D28" s="35"/>
      <c r="E28" s="34"/>
      <c r="F28" s="36"/>
      <c r="G28" s="34"/>
    </row>
    <row r="29" spans="1:13" ht="15.75" x14ac:dyDescent="0.25">
      <c r="A29" s="34"/>
      <c r="B29" s="35"/>
      <c r="C29" s="35"/>
      <c r="D29" s="35"/>
      <c r="E29" s="34"/>
      <c r="F29" s="36"/>
      <c r="G29" s="34"/>
    </row>
    <row r="30" spans="1:13" ht="15.75" x14ac:dyDescent="0.25">
      <c r="A30" s="38"/>
      <c r="B30" s="39"/>
      <c r="C30" s="39"/>
      <c r="D30" s="39"/>
      <c r="E30" s="38"/>
      <c r="F30" s="40"/>
      <c r="G30" s="38"/>
    </row>
    <row r="31" spans="1:13" ht="15.75" x14ac:dyDescent="0.25">
      <c r="A31" s="38"/>
      <c r="B31" s="39"/>
      <c r="C31" s="39"/>
      <c r="D31" s="39"/>
      <c r="E31" s="38"/>
      <c r="F31" s="40"/>
      <c r="G31" s="38"/>
    </row>
    <row r="32" spans="1:13" ht="15.75" x14ac:dyDescent="0.25">
      <c r="A32" s="38"/>
      <c r="B32" s="39"/>
      <c r="C32" s="39"/>
      <c r="D32" s="39"/>
      <c r="E32" s="38"/>
      <c r="F32" s="40"/>
      <c r="G32" s="38"/>
    </row>
    <row r="33" spans="1:13" ht="15.75" x14ac:dyDescent="0.25">
      <c r="A33" s="38"/>
      <c r="B33" s="39"/>
      <c r="C33" s="39"/>
      <c r="D33" s="39"/>
      <c r="E33" s="38"/>
      <c r="F33" s="40"/>
      <c r="G33" s="38"/>
    </row>
    <row r="34" spans="1:13" ht="15.75" x14ac:dyDescent="0.25">
      <c r="A34" s="34"/>
      <c r="B34" s="35"/>
      <c r="C34" s="35"/>
      <c r="D34" s="35"/>
      <c r="E34" s="34"/>
      <c r="F34" s="36"/>
      <c r="G34" s="34"/>
    </row>
    <row r="35" spans="1:13" ht="15.75" x14ac:dyDescent="0.25">
      <c r="A35" s="34"/>
      <c r="B35" s="35"/>
      <c r="C35" s="35"/>
      <c r="D35" s="35"/>
      <c r="E35" s="34"/>
      <c r="F35" s="36"/>
      <c r="G35" s="34"/>
    </row>
    <row r="36" spans="1:13" ht="15.75" x14ac:dyDescent="0.25">
      <c r="A36" s="34"/>
      <c r="B36" s="35"/>
      <c r="C36" s="35"/>
      <c r="D36" s="35"/>
      <c r="E36" s="34"/>
      <c r="F36" s="36"/>
      <c r="G36" s="34"/>
    </row>
    <row r="38" spans="1:13" ht="15.75" x14ac:dyDescent="0.25">
      <c r="A38" s="1"/>
      <c r="B38" s="2"/>
      <c r="C38" s="2"/>
      <c r="D38" s="2"/>
      <c r="E38" s="3"/>
      <c r="F38" s="4"/>
      <c r="G38" s="4"/>
      <c r="H38" s="4"/>
      <c r="I38" s="4"/>
      <c r="J38" s="4"/>
      <c r="K38" s="3"/>
      <c r="L38" s="5"/>
      <c r="M38" s="3"/>
    </row>
    <row r="39" spans="1:13" ht="15.75" x14ac:dyDescent="0.25">
      <c r="A39" s="1"/>
      <c r="B39" s="2"/>
      <c r="C39" s="2"/>
      <c r="D39" s="2"/>
      <c r="E39" s="3"/>
      <c r="F39" s="4"/>
      <c r="G39" s="4"/>
      <c r="H39" s="4"/>
      <c r="I39" s="4"/>
      <c r="J39" s="4"/>
      <c r="K39" s="3"/>
      <c r="L39" s="5"/>
      <c r="M39" s="3"/>
    </row>
    <row r="40" spans="1:13" ht="15.75" x14ac:dyDescent="0.25">
      <c r="A40" s="1"/>
      <c r="B40" s="2"/>
      <c r="C40" s="2"/>
      <c r="D40" s="2"/>
      <c r="E40" s="3"/>
      <c r="F40" s="4"/>
      <c r="G40" s="4"/>
      <c r="H40" s="4"/>
      <c r="I40" s="4"/>
      <c r="J40" s="4"/>
      <c r="K40" s="3"/>
      <c r="L40" s="5"/>
      <c r="M40" s="3"/>
    </row>
    <row r="41" spans="1:13" ht="15.75" x14ac:dyDescent="0.25">
      <c r="A41" s="1"/>
      <c r="B41" s="2"/>
      <c r="C41" s="2"/>
    </row>
    <row r="42" spans="1:13" ht="15.75" x14ac:dyDescent="0.25">
      <c r="A42" s="1"/>
      <c r="B42" s="2"/>
      <c r="C42" s="2"/>
    </row>
    <row r="43" spans="1:13" ht="15.75" x14ac:dyDescent="0.25">
      <c r="A43" s="1"/>
      <c r="B43" s="2"/>
      <c r="C43" s="2"/>
    </row>
    <row r="44" spans="1:13" s="6" customFormat="1" ht="15.75" x14ac:dyDescent="0.25">
      <c r="A44" s="1" t="s">
        <v>25</v>
      </c>
      <c r="B44" s="2"/>
      <c r="C44" s="2"/>
      <c r="E44"/>
      <c r="F44"/>
      <c r="G44"/>
      <c r="H44" s="26"/>
      <c r="I44"/>
      <c r="J44"/>
      <c r="K44"/>
      <c r="M44"/>
    </row>
  </sheetData>
  <mergeCells count="4">
    <mergeCell ref="A2:M2"/>
    <mergeCell ref="E3:K3"/>
    <mergeCell ref="L3:M3"/>
    <mergeCell ref="A23:G23"/>
  </mergeCells>
  <pageMargins left="0.25" right="0.25" top="0.75" bottom="0.75" header="0.3" footer="0.3"/>
  <pageSetup fitToHeight="0" orientation="landscape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�� 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0676BEC628EA4D879D07DA9BE2CE85" ma:contentTypeVersion="7" ma:contentTypeDescription="Create a new document." ma:contentTypeScope="" ma:versionID="d304caac5ed149b54521d4e1011f5862">
  <xsd:schema xmlns:xsd="http://www.w3.org/2001/XMLSchema" xmlns:xs="http://www.w3.org/2001/XMLSchema" xmlns:p="http://schemas.microsoft.com/office/2006/metadata/properties" xmlns:ns2="32196a67-0b43-48fb-b3fa-1df370a3bff5" xmlns:ns3="652c96d1-8006-42b4-8015-8adbdbb6463e" targetNamespace="http://schemas.microsoft.com/office/2006/metadata/properties" ma:root="true" ma:fieldsID="850028c2b437fd8631bdf67a6941ab4f" ns2:_="" ns3:_="">
    <xsd:import namespace="32196a67-0b43-48fb-b3fa-1df370a3bff5"/>
    <xsd:import namespace="652c96d1-8006-42b4-8015-8adbdbb6463e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ingHintHash" minOccurs="0"/>
                <xsd:element ref="ns2:SharedWithDetails" minOccurs="0"/>
                <xsd:element ref="ns2:LastSharedByUser" minOccurs="0"/>
                <xsd:element ref="ns2:LastSharedByTime" minOccurs="0"/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2196a67-0b43-48fb-b3fa-1df370a3bff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9" nillable="true" ma:displayName="Sharing Hint Hash" ma:internalName="SharingHintHash" ma:readOnly="true">
      <xsd:simpleType>
        <xsd:restriction base="dms:Text"/>
      </xsd:simpleType>
    </xsd:element>
    <xsd:element name="SharedWithDetails" ma:index="1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LastSharedByUser" ma:index="1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12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52c96d1-8006-42b4-8015-8adbdbb6463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3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description="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3AD1E00-748E-43BA-B75D-68C1CD6B0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191AFC2-FA3F-4D67-A35B-414F42A0EBE8}">
  <ds:schemaRefs>
    <ds:schemaRef ds:uri="652c96d1-8006-42b4-8015-8adbdbb6463e"/>
    <ds:schemaRef ds:uri="http://schemas.microsoft.com/office/2006/documentManagement/types"/>
    <ds:schemaRef ds:uri="http://purl.org/dc/elements/1.1/"/>
    <ds:schemaRef ds:uri="http://purl.org/dc/terms/"/>
    <ds:schemaRef ds:uri="32196a67-0b43-48fb-b3fa-1df370a3bff5"/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E56AEBC-3858-4C56-9AFF-0DA63246405E}">
  <ds:schemaRefs>
    <ds:schemaRef ds:uri="http://schemas.microsoft.com/DataMashup"/>
  </ds:schemaRefs>
</ds:datastoreItem>
</file>

<file path=customXml/itemProps4.xml><?xml version="1.0" encoding="utf-8"?>
<ds:datastoreItem xmlns:ds="http://schemas.openxmlformats.org/officeDocument/2006/customXml" ds:itemID="{DADABB19-BDC3-44A8-B0DC-13A93A3D17B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2196a67-0b43-48fb-b3fa-1df370a3bff5"/>
    <ds:schemaRef ds:uri="652c96d1-8006-42b4-8015-8adbdbb646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10</vt:i4>
      </vt:variant>
    </vt:vector>
  </HeadingPairs>
  <TitlesOfParts>
    <vt:vector size="22" baseType="lpstr">
      <vt:lpstr>Hourly</vt:lpstr>
      <vt:lpstr>RIC Local</vt:lpstr>
      <vt:lpstr>CHO Local</vt:lpstr>
      <vt:lpstr>PHF Local</vt:lpstr>
      <vt:lpstr>Transfers Non-Local</vt:lpstr>
      <vt:lpstr>Wedding</vt:lpstr>
      <vt:lpstr>Affiliates</vt:lpstr>
      <vt:lpstr>Corporate</vt:lpstr>
      <vt:lpstr>CFA CHO</vt:lpstr>
      <vt:lpstr>CFA RIC</vt:lpstr>
      <vt:lpstr>CFA IAD</vt:lpstr>
      <vt:lpstr>CFA Hourly</vt:lpstr>
      <vt:lpstr>Increase</vt:lpstr>
      <vt:lpstr>'CFA CHO'!Print_Area</vt:lpstr>
      <vt:lpstr>'CFA Hourly'!Print_Area</vt:lpstr>
      <vt:lpstr>'CFA IAD'!Print_Area</vt:lpstr>
      <vt:lpstr>'CFA RIC'!Print_Area</vt:lpstr>
      <vt:lpstr>'CHO Local'!Print_Area</vt:lpstr>
      <vt:lpstr>Hourly!Print_Area</vt:lpstr>
      <vt:lpstr>'PHF Local'!Print_Area</vt:lpstr>
      <vt:lpstr>'RIC Local'!Print_Area</vt:lpstr>
      <vt:lpstr>Wedding!Print_Area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Randy Allen</dc:creator>
  <cp:keywords/>
  <dc:description/>
  <cp:lastModifiedBy>Randy Allen</cp:lastModifiedBy>
  <cp:revision/>
  <cp:lastPrinted>2021-06-17T18:21:05Z</cp:lastPrinted>
  <dcterms:created xsi:type="dcterms:W3CDTF">2016-09-08T19:07:49Z</dcterms:created>
  <dcterms:modified xsi:type="dcterms:W3CDTF">2021-06-22T03:34:07Z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0x010100330676BEC628EA4D879D07DA9BE2CE85</vt:lpwstr>
  </property>
</Properties>
</file>